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بورد تضمین کیفیت و اعتباردهی\اجندای ها\اسناد های که توسط بورد تائید شده\چک های بازنگری 11 معیار\حفظ سند اعتباردهی\1403\چارچوب حفظ سند نهاد طبی\"/>
    </mc:Choice>
  </mc:AlternateContent>
  <bookViews>
    <workbookView xWindow="0" yWindow="0" windowWidth="20496" windowHeight="7656" activeTab="1"/>
  </bookViews>
  <sheets>
    <sheet name="جلد گزارش بازنگری" sheetId="16" r:id="rId1"/>
    <sheet name="گزارش بازنگری" sheetId="2" r:id="rId2"/>
  </sheets>
  <externalReferences>
    <externalReference r:id="rId3"/>
  </externalReferences>
  <definedNames>
    <definedName name="_xlnm._FilterDatabase" localSheetId="1" hidden="1">'گزارش بازنگری'!$K$7:$K$1087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50" i="2" l="1"/>
  <c r="L748" i="2"/>
  <c r="I750" i="2"/>
  <c r="I748" i="2"/>
  <c r="A1071" i="2" l="1"/>
  <c r="A1061" i="2"/>
  <c r="A1062" i="2"/>
  <c r="A1063" i="2"/>
  <c r="A1064" i="2"/>
  <c r="A1065" i="2"/>
  <c r="A1066" i="2"/>
  <c r="A1067" i="2"/>
  <c r="A1068" i="2"/>
  <c r="A1069" i="2"/>
  <c r="A1070" i="2"/>
  <c r="A1060" i="2"/>
  <c r="I1049" i="2"/>
  <c r="L1046" i="2"/>
  <c r="L1047" i="2"/>
  <c r="L1048" i="2"/>
  <c r="L1049" i="2"/>
  <c r="L1050" i="2"/>
  <c r="L1051" i="2"/>
  <c r="L1052" i="2"/>
  <c r="L1053" i="2"/>
  <c r="I1046" i="2"/>
  <c r="I1047" i="2"/>
  <c r="I1048" i="2"/>
  <c r="I1050" i="2"/>
  <c r="I1051" i="2"/>
  <c r="I1052" i="2"/>
  <c r="I1053" i="2"/>
  <c r="I1054" i="2"/>
  <c r="I1055" i="2"/>
  <c r="I1056" i="2"/>
  <c r="I428" i="2" l="1"/>
  <c r="L428" i="2"/>
  <c r="A775" i="2" l="1"/>
  <c r="A693" i="2"/>
  <c r="A671" i="2"/>
  <c r="A635" i="2"/>
  <c r="A606" i="2"/>
  <c r="A596" i="2"/>
  <c r="A547" i="2"/>
  <c r="A531" i="2"/>
  <c r="A523" i="2"/>
  <c r="A487" i="2"/>
  <c r="A476" i="2"/>
  <c r="A470" i="2"/>
  <c r="A458" i="2"/>
  <c r="A420" i="2"/>
  <c r="A405" i="2"/>
  <c r="A394" i="2"/>
  <c r="A395" i="2"/>
  <c r="A393" i="2"/>
  <c r="A813" i="2"/>
  <c r="A809" i="2"/>
  <c r="A810" i="2"/>
  <c r="A811" i="2"/>
  <c r="A812" i="2"/>
  <c r="L801" i="2"/>
  <c r="L802" i="2"/>
  <c r="L803" i="2"/>
  <c r="L804" i="2"/>
  <c r="L800" i="2"/>
  <c r="I801" i="2"/>
  <c r="I802" i="2"/>
  <c r="I803" i="2"/>
  <c r="I804" i="2"/>
  <c r="M805" i="2"/>
  <c r="J805" i="2"/>
  <c r="I799" i="2"/>
  <c r="J662" i="2"/>
  <c r="I655" i="2"/>
  <c r="M662" i="2" l="1"/>
  <c r="L661" i="2"/>
  <c r="L660" i="2"/>
  <c r="L659" i="2"/>
  <c r="L658" i="2"/>
  <c r="L657" i="2"/>
  <c r="L656" i="2"/>
  <c r="L655" i="2"/>
  <c r="I657" i="2"/>
  <c r="I658" i="2"/>
  <c r="I659" i="2"/>
  <c r="I660" i="2"/>
  <c r="I661" i="2"/>
  <c r="I656" i="2"/>
  <c r="L617" i="2"/>
  <c r="L616" i="2"/>
  <c r="L615" i="2"/>
  <c r="L614" i="2"/>
  <c r="L613" i="2"/>
  <c r="L612" i="2"/>
  <c r="L611" i="2"/>
  <c r="L630" i="2"/>
  <c r="L629" i="2"/>
  <c r="L640" i="2"/>
  <c r="L639" i="2"/>
  <c r="L638" i="2"/>
  <c r="L637" i="2"/>
  <c r="L649" i="2"/>
  <c r="L650" i="2" s="1"/>
  <c r="L673" i="2"/>
  <c r="L681" i="2"/>
  <c r="L680" i="2"/>
  <c r="L679" i="2"/>
  <c r="L678" i="2"/>
  <c r="L677" i="2"/>
  <c r="L676" i="2"/>
  <c r="L675" i="2"/>
  <c r="L674" i="2"/>
  <c r="L700" i="2"/>
  <c r="L699" i="2"/>
  <c r="L698" i="2"/>
  <c r="L697" i="2"/>
  <c r="L696" i="2"/>
  <c r="L695" i="2"/>
  <c r="I608" i="2"/>
  <c r="L631" i="2" l="1"/>
  <c r="L662" i="2"/>
  <c r="L641" i="2"/>
  <c r="I662" i="2"/>
  <c r="L701" i="2"/>
  <c r="L682" i="2"/>
  <c r="L618" i="2"/>
  <c r="M1078" i="2"/>
  <c r="L1077" i="2"/>
  <c r="L1076" i="2"/>
  <c r="L1075" i="2"/>
  <c r="L1074" i="2"/>
  <c r="L1073" i="2"/>
  <c r="M1057" i="2"/>
  <c r="L1056" i="2"/>
  <c r="L1055" i="2"/>
  <c r="L1054" i="2"/>
  <c r="L1045" i="2"/>
  <c r="M1038" i="2"/>
  <c r="L1037" i="2"/>
  <c r="L1036" i="2"/>
  <c r="L1035" i="2"/>
  <c r="M1020" i="2"/>
  <c r="L1019" i="2"/>
  <c r="L1018" i="2"/>
  <c r="L1017" i="2"/>
  <c r="L1016" i="2"/>
  <c r="L1015" i="2"/>
  <c r="L1014" i="2"/>
  <c r="L1013" i="2"/>
  <c r="L1012" i="2"/>
  <c r="L1011" i="2"/>
  <c r="L1010" i="2"/>
  <c r="L1009" i="2"/>
  <c r="M1000" i="2"/>
  <c r="L999" i="2"/>
  <c r="L998" i="2"/>
  <c r="M984" i="2"/>
  <c r="L983" i="2"/>
  <c r="L982" i="2"/>
  <c r="L981" i="2"/>
  <c r="L980" i="2"/>
  <c r="L979" i="2"/>
  <c r="L978" i="2"/>
  <c r="L977" i="2"/>
  <c r="L976" i="2"/>
  <c r="L975" i="2"/>
  <c r="L974" i="2"/>
  <c r="M959" i="2"/>
  <c r="L958" i="2"/>
  <c r="L957" i="2"/>
  <c r="L956" i="2"/>
  <c r="L955" i="2"/>
  <c r="L954" i="2"/>
  <c r="L953" i="2"/>
  <c r="L952" i="2"/>
  <c r="L951" i="2"/>
  <c r="L950" i="2"/>
  <c r="L949" i="2"/>
  <c r="L948" i="2"/>
  <c r="I956" i="2"/>
  <c r="I948" i="2"/>
  <c r="I949" i="2"/>
  <c r="I950" i="2"/>
  <c r="I951" i="2"/>
  <c r="I952" i="2"/>
  <c r="I953" i="2"/>
  <c r="I954" i="2"/>
  <c r="I955" i="2"/>
  <c r="I957" i="2"/>
  <c r="I958" i="2"/>
  <c r="M939" i="2"/>
  <c r="L938" i="2"/>
  <c r="L937" i="2"/>
  <c r="M923" i="2"/>
  <c r="L922" i="2"/>
  <c r="L921" i="2"/>
  <c r="L920" i="2"/>
  <c r="L919" i="2"/>
  <c r="L918" i="2"/>
  <c r="L917" i="2"/>
  <c r="L916" i="2"/>
  <c r="L915" i="2"/>
  <c r="L914" i="2"/>
  <c r="L913" i="2"/>
  <c r="M900" i="2"/>
  <c r="L899" i="2"/>
  <c r="L898" i="2"/>
  <c r="L897" i="2"/>
  <c r="L896" i="2"/>
  <c r="L895" i="2"/>
  <c r="L894" i="2"/>
  <c r="M886" i="2"/>
  <c r="L885" i="2"/>
  <c r="L884" i="2"/>
  <c r="L883" i="2"/>
  <c r="L882" i="2"/>
  <c r="M873" i="2"/>
  <c r="L872" i="2"/>
  <c r="L871" i="2"/>
  <c r="L870" i="2"/>
  <c r="L869" i="2"/>
  <c r="L868" i="2"/>
  <c r="M863" i="2"/>
  <c r="L862" i="2"/>
  <c r="L863" i="2" s="1"/>
  <c r="M854" i="2"/>
  <c r="L853" i="2"/>
  <c r="L852" i="2"/>
  <c r="L851" i="2"/>
  <c r="L850" i="2"/>
  <c r="M840" i="2"/>
  <c r="L839" i="2"/>
  <c r="L838" i="2"/>
  <c r="L837" i="2"/>
  <c r="M831" i="2"/>
  <c r="L830" i="2"/>
  <c r="L829" i="2"/>
  <c r="M823" i="2"/>
  <c r="L822" i="2"/>
  <c r="L821" i="2"/>
  <c r="M816" i="2"/>
  <c r="L815" i="2"/>
  <c r="L816" i="2" s="1"/>
  <c r="L799" i="2"/>
  <c r="L805" i="2" s="1"/>
  <c r="M791" i="2"/>
  <c r="L790" i="2"/>
  <c r="L789" i="2"/>
  <c r="L788" i="2"/>
  <c r="L787" i="2"/>
  <c r="M780" i="2"/>
  <c r="L779" i="2"/>
  <c r="L778" i="2"/>
  <c r="L777" i="2"/>
  <c r="M768" i="2"/>
  <c r="L767" i="2"/>
  <c r="L766" i="2"/>
  <c r="L765" i="2"/>
  <c r="L764" i="2"/>
  <c r="L763" i="2"/>
  <c r="M752" i="2"/>
  <c r="L751" i="2"/>
  <c r="L749" i="2"/>
  <c r="M740" i="2"/>
  <c r="L739" i="2"/>
  <c r="L738" i="2"/>
  <c r="L737" i="2"/>
  <c r="L736" i="2"/>
  <c r="M723" i="2"/>
  <c r="L722" i="2"/>
  <c r="L721" i="2"/>
  <c r="L720" i="2"/>
  <c r="L719" i="2"/>
  <c r="L718" i="2"/>
  <c r="L717" i="2"/>
  <c r="L716" i="2"/>
  <c r="L715" i="2"/>
  <c r="L714" i="2"/>
  <c r="M701" i="2"/>
  <c r="M682" i="2"/>
  <c r="M650" i="2"/>
  <c r="M641" i="2"/>
  <c r="M631" i="2"/>
  <c r="M618" i="2"/>
  <c r="M601" i="2"/>
  <c r="L600" i="2"/>
  <c r="L599" i="2"/>
  <c r="L598" i="2"/>
  <c r="M591" i="2"/>
  <c r="L590" i="2"/>
  <c r="L589" i="2"/>
  <c r="L588" i="2"/>
  <c r="M578" i="2"/>
  <c r="L577" i="2"/>
  <c r="L576" i="2"/>
  <c r="L575" i="2"/>
  <c r="L574" i="2"/>
  <c r="L573" i="2"/>
  <c r="L572" i="2"/>
  <c r="M560" i="2"/>
  <c r="L559" i="2"/>
  <c r="L558" i="2"/>
  <c r="L557" i="2"/>
  <c r="L556" i="2"/>
  <c r="L555" i="2"/>
  <c r="L554" i="2"/>
  <c r="L553" i="2"/>
  <c r="L552" i="2"/>
  <c r="M539" i="2"/>
  <c r="L538" i="2"/>
  <c r="L537" i="2"/>
  <c r="L536" i="2"/>
  <c r="L535" i="2"/>
  <c r="L534" i="2"/>
  <c r="L533" i="2"/>
  <c r="M527" i="2"/>
  <c r="L526" i="2"/>
  <c r="L525" i="2"/>
  <c r="M505" i="2"/>
  <c r="L504" i="2"/>
  <c r="L503" i="2"/>
  <c r="L502" i="2"/>
  <c r="L501" i="2"/>
  <c r="L500" i="2"/>
  <c r="L499" i="2"/>
  <c r="L498" i="2"/>
  <c r="L497" i="2"/>
  <c r="L496" i="2"/>
  <c r="L495" i="2"/>
  <c r="L494" i="2"/>
  <c r="L493" i="2"/>
  <c r="L492" i="2"/>
  <c r="L491" i="2"/>
  <c r="L490" i="2"/>
  <c r="L489" i="2"/>
  <c r="M483" i="2"/>
  <c r="L482" i="2"/>
  <c r="L481" i="2"/>
  <c r="M467" i="2"/>
  <c r="L466" i="2"/>
  <c r="L465" i="2"/>
  <c r="L464" i="2"/>
  <c r="L463" i="2"/>
  <c r="L462" i="2"/>
  <c r="L461" i="2"/>
  <c r="L460" i="2"/>
  <c r="M439" i="2"/>
  <c r="L438" i="2"/>
  <c r="L437" i="2"/>
  <c r="L436" i="2"/>
  <c r="L435" i="2"/>
  <c r="L434" i="2"/>
  <c r="L433" i="2"/>
  <c r="L432" i="2"/>
  <c r="L431" i="2"/>
  <c r="L430" i="2"/>
  <c r="L429" i="2"/>
  <c r="L427" i="2"/>
  <c r="L426" i="2"/>
  <c r="L425" i="2"/>
  <c r="L424" i="2"/>
  <c r="L423" i="2"/>
  <c r="L422" i="2"/>
  <c r="M414" i="2"/>
  <c r="L413" i="2"/>
  <c r="L412" i="2"/>
  <c r="L411" i="2"/>
  <c r="L410" i="2"/>
  <c r="M400" i="2"/>
  <c r="L399" i="2"/>
  <c r="L398" i="2"/>
  <c r="L397" i="2"/>
  <c r="M390" i="2"/>
  <c r="L389" i="2"/>
  <c r="L388" i="2"/>
  <c r="L387" i="2"/>
  <c r="M374" i="2"/>
  <c r="L373" i="2"/>
  <c r="L372" i="2"/>
  <c r="L371" i="2"/>
  <c r="L370" i="2"/>
  <c r="L369" i="2"/>
  <c r="L368" i="2"/>
  <c r="L367" i="2"/>
  <c r="L366" i="2"/>
  <c r="L365" i="2"/>
  <c r="M355" i="2"/>
  <c r="L354" i="2"/>
  <c r="L353" i="2"/>
  <c r="L352" i="2"/>
  <c r="L351" i="2"/>
  <c r="L350" i="2"/>
  <c r="L349" i="2"/>
  <c r="L339" i="2"/>
  <c r="M342" i="2"/>
  <c r="L341" i="2"/>
  <c r="L340" i="2"/>
  <c r="L939" i="2" l="1"/>
  <c r="L873" i="2"/>
  <c r="L780" i="2"/>
  <c r="L823" i="2"/>
  <c r="L886" i="2"/>
  <c r="L483" i="2"/>
  <c r="L752" i="2"/>
  <c r="L1057" i="2"/>
  <c r="L400" i="2"/>
  <c r="L854" i="2"/>
  <c r="L923" i="2"/>
  <c r="L527" i="2"/>
  <c r="L840" i="2"/>
  <c r="L831" i="2"/>
  <c r="M608" i="2"/>
  <c r="L1000" i="2"/>
  <c r="L1038" i="2"/>
  <c r="L1078" i="2"/>
  <c r="L591" i="2"/>
  <c r="L390" i="2"/>
  <c r="L601" i="2"/>
  <c r="L768" i="2"/>
  <c r="L984" i="2"/>
  <c r="L900" i="2"/>
  <c r="L959" i="2"/>
  <c r="L578" i="2"/>
  <c r="L374" i="2"/>
  <c r="L439" i="2"/>
  <c r="L355" i="2"/>
  <c r="L539" i="2"/>
  <c r="L467" i="2"/>
  <c r="L505" i="2"/>
  <c r="L342" i="2"/>
  <c r="L414" i="2"/>
  <c r="L560" i="2"/>
  <c r="L740" i="2"/>
  <c r="L723" i="2"/>
  <c r="L791" i="2"/>
  <c r="L1020" i="2"/>
  <c r="L44" i="2"/>
  <c r="M44" i="2"/>
  <c r="L335" i="2"/>
  <c r="M335" i="2"/>
  <c r="M910" i="2" l="1"/>
  <c r="M847" i="2"/>
  <c r="M945" i="2"/>
  <c r="M760" i="2"/>
  <c r="M1006" i="2"/>
  <c r="M549" i="2"/>
  <c r="M478" i="2"/>
  <c r="M407" i="2"/>
  <c r="M336" i="2"/>
  <c r="M711" i="2"/>
  <c r="A1082" i="2"/>
  <c r="A1083" i="2"/>
  <c r="A1084" i="2"/>
  <c r="A1085" i="2"/>
  <c r="A1081" i="2"/>
  <c r="A1042" i="2"/>
  <c r="A1043" i="2"/>
  <c r="A1041" i="2"/>
  <c r="A1024" i="2"/>
  <c r="A1025" i="2"/>
  <c r="A1026" i="2"/>
  <c r="A1027" i="2"/>
  <c r="A1028" i="2"/>
  <c r="A1029" i="2"/>
  <c r="A1030" i="2"/>
  <c r="A1031" i="2"/>
  <c r="A1032" i="2"/>
  <c r="A1033" i="2"/>
  <c r="A1023" i="2"/>
  <c r="A1004" i="2"/>
  <c r="A1003" i="2"/>
  <c r="A996" i="2"/>
  <c r="A987" i="2"/>
  <c r="A988" i="2"/>
  <c r="A989" i="2"/>
  <c r="A990" i="2"/>
  <c r="A991" i="2"/>
  <c r="A992" i="2"/>
  <c r="A993" i="2"/>
  <c r="A994" i="2"/>
  <c r="A995" i="2"/>
  <c r="A963" i="2"/>
  <c r="A964" i="2"/>
  <c r="A965" i="2"/>
  <c r="A966" i="2"/>
  <c r="A967" i="2"/>
  <c r="A968" i="2"/>
  <c r="A969" i="2"/>
  <c r="A970" i="2"/>
  <c r="A971" i="2"/>
  <c r="A972" i="2"/>
  <c r="A962" i="2"/>
  <c r="A943" i="2"/>
  <c r="A942" i="2"/>
  <c r="A927" i="2"/>
  <c r="A928" i="2"/>
  <c r="A929" i="2"/>
  <c r="A930" i="2"/>
  <c r="A931" i="2"/>
  <c r="A932" i="2"/>
  <c r="A933" i="2"/>
  <c r="A934" i="2"/>
  <c r="A935" i="2"/>
  <c r="A926" i="2"/>
  <c r="A904" i="2"/>
  <c r="A905" i="2"/>
  <c r="A906" i="2"/>
  <c r="A907" i="2"/>
  <c r="A908" i="2"/>
  <c r="A903" i="2"/>
  <c r="A890" i="2"/>
  <c r="A891" i="2"/>
  <c r="A892" i="2"/>
  <c r="A889" i="2"/>
  <c r="A877" i="2"/>
  <c r="A878" i="2"/>
  <c r="A879" i="2"/>
  <c r="A880" i="2"/>
  <c r="A876" i="2"/>
  <c r="A866" i="2"/>
  <c r="A858" i="2"/>
  <c r="A859" i="2"/>
  <c r="A860" i="2"/>
  <c r="A857" i="2"/>
  <c r="A845" i="2"/>
  <c r="A844" i="2"/>
  <c r="A843" i="2"/>
  <c r="A835" i="2"/>
  <c r="A834" i="2"/>
  <c r="A827" i="2"/>
  <c r="A826" i="2"/>
  <c r="A819" i="2"/>
  <c r="A808" i="2"/>
  <c r="A795" i="2"/>
  <c r="A796" i="2"/>
  <c r="A797" i="2"/>
  <c r="A794" i="2"/>
  <c r="A784" i="2"/>
  <c r="A785" i="2"/>
  <c r="A783" i="2"/>
  <c r="A772" i="2"/>
  <c r="A773" i="2"/>
  <c r="A774" i="2"/>
  <c r="A771" i="2"/>
  <c r="A756" i="2"/>
  <c r="A757" i="2"/>
  <c r="A758" i="2"/>
  <c r="A755" i="2"/>
  <c r="A744" i="2"/>
  <c r="A745" i="2"/>
  <c r="A746" i="2"/>
  <c r="A743" i="2"/>
  <c r="A727" i="2"/>
  <c r="A728" i="2"/>
  <c r="A729" i="2"/>
  <c r="A730" i="2"/>
  <c r="A731" i="2"/>
  <c r="A732" i="2"/>
  <c r="A733" i="2"/>
  <c r="A734" i="2"/>
  <c r="A726" i="2"/>
  <c r="A705" i="2"/>
  <c r="A706" i="2"/>
  <c r="A707" i="2"/>
  <c r="A708" i="2"/>
  <c r="A709" i="2"/>
  <c r="A704" i="2"/>
  <c r="A686" i="2"/>
  <c r="A687" i="2"/>
  <c r="A688" i="2"/>
  <c r="A689" i="2"/>
  <c r="A690" i="2"/>
  <c r="A691" i="2"/>
  <c r="A692" i="2"/>
  <c r="A685" i="2"/>
  <c r="A666" i="2"/>
  <c r="A667" i="2"/>
  <c r="A668" i="2"/>
  <c r="A669" i="2"/>
  <c r="A670" i="2"/>
  <c r="A665" i="2"/>
  <c r="A653" i="2"/>
  <c r="A645" i="2"/>
  <c r="A646" i="2"/>
  <c r="A647" i="2"/>
  <c r="A644" i="2"/>
  <c r="A634" i="2"/>
  <c r="A622" i="2"/>
  <c r="A623" i="2"/>
  <c r="A624" i="2"/>
  <c r="A625" i="2"/>
  <c r="A626" i="2"/>
  <c r="A627" i="2"/>
  <c r="A621" i="2"/>
  <c r="A605" i="2"/>
  <c r="A604" i="2"/>
  <c r="A595" i="2"/>
  <c r="A594" i="2"/>
  <c r="A582" i="2"/>
  <c r="A583" i="2"/>
  <c r="A584" i="2"/>
  <c r="A585" i="2"/>
  <c r="A586" i="2"/>
  <c r="A581" i="2"/>
  <c r="A564" i="2"/>
  <c r="A565" i="2"/>
  <c r="A566" i="2"/>
  <c r="A567" i="2"/>
  <c r="A568" i="2"/>
  <c r="A569" i="2"/>
  <c r="A570" i="2"/>
  <c r="A563" i="2"/>
  <c r="A543" i="2"/>
  <c r="A544" i="2"/>
  <c r="A545" i="2"/>
  <c r="A546" i="2"/>
  <c r="A542" i="2"/>
  <c r="A530" i="2"/>
  <c r="A509" i="2"/>
  <c r="A510" i="2"/>
  <c r="A511" i="2"/>
  <c r="A512" i="2"/>
  <c r="A513" i="2"/>
  <c r="A514" i="2"/>
  <c r="A515" i="2"/>
  <c r="A516" i="2"/>
  <c r="A517" i="2"/>
  <c r="A518" i="2"/>
  <c r="A519" i="2"/>
  <c r="A520" i="2"/>
  <c r="A521" i="2"/>
  <c r="A522" i="2"/>
  <c r="A508" i="2"/>
  <c r="A486" i="2"/>
  <c r="A471" i="2"/>
  <c r="A472" i="2"/>
  <c r="A473" i="2"/>
  <c r="A474" i="2"/>
  <c r="A475" i="2"/>
  <c r="A456" i="2"/>
  <c r="A457" i="2"/>
  <c r="A443" i="2"/>
  <c r="A444" i="2"/>
  <c r="A445" i="2"/>
  <c r="A446" i="2"/>
  <c r="A447" i="2"/>
  <c r="A448" i="2"/>
  <c r="A449" i="2"/>
  <c r="A450" i="2"/>
  <c r="A451" i="2"/>
  <c r="A452" i="2"/>
  <c r="A453" i="2"/>
  <c r="A454" i="2"/>
  <c r="A455" i="2"/>
  <c r="A442" i="2"/>
  <c r="A418" i="2"/>
  <c r="A419" i="2"/>
  <c r="A417" i="2"/>
  <c r="A404" i="2"/>
  <c r="A403" i="2"/>
  <c r="A378" i="2"/>
  <c r="A379" i="2"/>
  <c r="A380" i="2"/>
  <c r="A381" i="2"/>
  <c r="A382" i="2"/>
  <c r="A383" i="2"/>
  <c r="A384" i="2"/>
  <c r="A385" i="2"/>
  <c r="A377" i="2"/>
  <c r="A363" i="2"/>
  <c r="A359" i="2"/>
  <c r="A360" i="2"/>
  <c r="A361" i="2"/>
  <c r="A362" i="2"/>
  <c r="A358" i="2"/>
  <c r="A346" i="2"/>
  <c r="A347" i="2"/>
  <c r="A345" i="2"/>
  <c r="I763" i="2"/>
  <c r="I649" i="2"/>
  <c r="I637" i="2"/>
  <c r="I549" i="2"/>
  <c r="I478" i="2"/>
  <c r="I336" i="2"/>
  <c r="I599" i="2"/>
  <c r="I598" i="2"/>
  <c r="I1075" i="2" l="1"/>
  <c r="I1076" i="2"/>
  <c r="I1077" i="2"/>
  <c r="I1074" i="2"/>
  <c r="J1020" i="2"/>
  <c r="I1019" i="2"/>
  <c r="I1073" i="2" l="1"/>
  <c r="I1045" i="2"/>
  <c r="I1036" i="2"/>
  <c r="I1037" i="2"/>
  <c r="I1035" i="2"/>
  <c r="I1010" i="2"/>
  <c r="I1011" i="2"/>
  <c r="I1012" i="2"/>
  <c r="I1013" i="2"/>
  <c r="I1014" i="2"/>
  <c r="I1015" i="2"/>
  <c r="I1016" i="2"/>
  <c r="I1017" i="2"/>
  <c r="I1018" i="2"/>
  <c r="I1009" i="2"/>
  <c r="I999" i="2"/>
  <c r="I998" i="2"/>
  <c r="I983" i="2"/>
  <c r="I975" i="2"/>
  <c r="I976" i="2"/>
  <c r="I977" i="2"/>
  <c r="I978" i="2"/>
  <c r="I979" i="2"/>
  <c r="I980" i="2"/>
  <c r="I981" i="2"/>
  <c r="I982" i="2"/>
  <c r="I974" i="2"/>
  <c r="I959" i="2"/>
  <c r="I938" i="2"/>
  <c r="I937" i="2"/>
  <c r="I921" i="2"/>
  <c r="I922" i="2"/>
  <c r="I914" i="2"/>
  <c r="I915" i="2"/>
  <c r="I916" i="2"/>
  <c r="I917" i="2"/>
  <c r="I918" i="2"/>
  <c r="I919" i="2"/>
  <c r="I920" i="2"/>
  <c r="I913" i="2"/>
  <c r="I895" i="2"/>
  <c r="I896" i="2"/>
  <c r="I897" i="2"/>
  <c r="I898" i="2"/>
  <c r="I899" i="2"/>
  <c r="I894" i="2"/>
  <c r="I883" i="2"/>
  <c r="I884" i="2"/>
  <c r="I885" i="2"/>
  <c r="I882" i="2"/>
  <c r="I869" i="2"/>
  <c r="I870" i="2"/>
  <c r="I871" i="2"/>
  <c r="I872" i="2"/>
  <c r="I868" i="2"/>
  <c r="I862" i="2"/>
  <c r="I851" i="2"/>
  <c r="I852" i="2"/>
  <c r="I853" i="2"/>
  <c r="I850" i="2"/>
  <c r="I838" i="2"/>
  <c r="I839" i="2"/>
  <c r="I837" i="2"/>
  <c r="I830" i="2"/>
  <c r="I829" i="2"/>
  <c r="I822" i="2"/>
  <c r="I821" i="2"/>
  <c r="I815" i="2"/>
  <c r="I800" i="2"/>
  <c r="I805" i="2" s="1"/>
  <c r="I790" i="2"/>
  <c r="I788" i="2"/>
  <c r="I789" i="2"/>
  <c r="I787" i="2"/>
  <c r="I779" i="2"/>
  <c r="I778" i="2"/>
  <c r="I777" i="2"/>
  <c r="I767" i="2"/>
  <c r="J768" i="2"/>
  <c r="I766" i="2"/>
  <c r="I1020" i="2" l="1"/>
  <c r="I764" i="2"/>
  <c r="I765" i="2"/>
  <c r="I751" i="2"/>
  <c r="I749" i="2"/>
  <c r="I739" i="2"/>
  <c r="I737" i="2"/>
  <c r="I738" i="2"/>
  <c r="I736" i="2"/>
  <c r="J723" i="2"/>
  <c r="I715" i="2"/>
  <c r="I716" i="2"/>
  <c r="I717" i="2"/>
  <c r="I718" i="2"/>
  <c r="I719" i="2"/>
  <c r="I720" i="2"/>
  <c r="I721" i="2"/>
  <c r="I722" i="2"/>
  <c r="I714" i="2"/>
  <c r="I700" i="2"/>
  <c r="I696" i="2"/>
  <c r="I697" i="2"/>
  <c r="I698" i="2"/>
  <c r="I699" i="2"/>
  <c r="I695" i="2"/>
  <c r="I681" i="2"/>
  <c r="I674" i="2"/>
  <c r="I675" i="2"/>
  <c r="I676" i="2"/>
  <c r="I677" i="2"/>
  <c r="I678" i="2"/>
  <c r="I679" i="2"/>
  <c r="I680" i="2"/>
  <c r="I673" i="2"/>
  <c r="I640" i="2"/>
  <c r="I638" i="2"/>
  <c r="I639" i="2"/>
  <c r="I630" i="2"/>
  <c r="I629" i="2"/>
  <c r="I611" i="2"/>
  <c r="I600" i="2"/>
  <c r="I612" i="2"/>
  <c r="I613" i="2"/>
  <c r="I614" i="2"/>
  <c r="I615" i="2"/>
  <c r="I616" i="2"/>
  <c r="I617" i="2"/>
  <c r="I590" i="2"/>
  <c r="I589" i="2"/>
  <c r="I588" i="2"/>
  <c r="I575" i="2"/>
  <c r="I573" i="2"/>
  <c r="I574" i="2"/>
  <c r="I576" i="2"/>
  <c r="I577" i="2"/>
  <c r="I572" i="2"/>
  <c r="J560" i="2"/>
  <c r="I553" i="2"/>
  <c r="I554" i="2"/>
  <c r="I555" i="2"/>
  <c r="I556" i="2"/>
  <c r="I557" i="2"/>
  <c r="I558" i="2"/>
  <c r="I559" i="2"/>
  <c r="I552" i="2"/>
  <c r="I538" i="2"/>
  <c r="I534" i="2"/>
  <c r="I535" i="2"/>
  <c r="I536" i="2"/>
  <c r="I537" i="2"/>
  <c r="I533" i="2"/>
  <c r="I526" i="2"/>
  <c r="I525" i="2"/>
  <c r="I504" i="2"/>
  <c r="I490" i="2"/>
  <c r="I491" i="2"/>
  <c r="I492" i="2"/>
  <c r="I493" i="2"/>
  <c r="I494" i="2"/>
  <c r="I495" i="2"/>
  <c r="I496" i="2"/>
  <c r="I497" i="2"/>
  <c r="I498" i="2"/>
  <c r="I499" i="2"/>
  <c r="I500" i="2"/>
  <c r="I501" i="2"/>
  <c r="I502" i="2"/>
  <c r="I503" i="2"/>
  <c r="I489" i="2"/>
  <c r="I482" i="2"/>
  <c r="I481" i="2"/>
  <c r="I466" i="2"/>
  <c r="I461" i="2"/>
  <c r="I462" i="2"/>
  <c r="I463" i="2"/>
  <c r="I464" i="2"/>
  <c r="I465" i="2"/>
  <c r="I460" i="2"/>
  <c r="I422" i="2"/>
  <c r="I423" i="2"/>
  <c r="I424" i="2"/>
  <c r="I425" i="2"/>
  <c r="I426" i="2"/>
  <c r="I427" i="2"/>
  <c r="I429" i="2"/>
  <c r="I430" i="2"/>
  <c r="I431" i="2"/>
  <c r="I432" i="2"/>
  <c r="I433" i="2"/>
  <c r="I434" i="2"/>
  <c r="I435" i="2"/>
  <c r="I436" i="2"/>
  <c r="I437" i="2"/>
  <c r="I438" i="2"/>
  <c r="I413" i="2"/>
  <c r="I411" i="2"/>
  <c r="I412" i="2"/>
  <c r="I410" i="2"/>
  <c r="I399" i="2"/>
  <c r="I398" i="2"/>
  <c r="I397" i="2"/>
  <c r="I387" i="2"/>
  <c r="I388" i="2"/>
  <c r="I389" i="2"/>
  <c r="I366" i="2"/>
  <c r="I367" i="2"/>
  <c r="I368" i="2"/>
  <c r="I369" i="2"/>
  <c r="I370" i="2"/>
  <c r="I371" i="2"/>
  <c r="I372" i="2"/>
  <c r="I373" i="2"/>
  <c r="I365" i="2"/>
  <c r="I352" i="2"/>
  <c r="I353" i="2"/>
  <c r="I354" i="2"/>
  <c r="I351" i="2"/>
  <c r="I350" i="2"/>
  <c r="I349" i="2"/>
  <c r="I339" i="2"/>
  <c r="I340" i="2"/>
  <c r="I341" i="2"/>
  <c r="I355" i="2" l="1"/>
  <c r="I723" i="2"/>
  <c r="I900" i="2"/>
  <c r="I886" i="2"/>
  <c r="I847" i="2"/>
  <c r="I760" i="2"/>
  <c r="I768" i="2"/>
  <c r="I752" i="2"/>
  <c r="I701" i="2"/>
  <c r="J527" i="2" l="1"/>
  <c r="I527" i="2" l="1"/>
  <c r="J752" i="2"/>
  <c r="J740" i="2"/>
  <c r="J400" i="2" l="1"/>
  <c r="B19" i="2" l="1"/>
  <c r="B18" i="2"/>
  <c r="B17" i="2"/>
  <c r="B16" i="2"/>
  <c r="B15" i="2"/>
  <c r="B14" i="2"/>
  <c r="B13" i="2"/>
  <c r="B12" i="2"/>
  <c r="B11" i="2"/>
  <c r="B10" i="2"/>
  <c r="B9" i="2"/>
  <c r="B8" i="2"/>
  <c r="J414" i="2" l="1"/>
  <c r="J682" i="2"/>
  <c r="I414" i="2" l="1"/>
  <c r="H44" i="2"/>
  <c r="A44" i="2"/>
  <c r="G335" i="2" l="1"/>
  <c r="A335" i="2"/>
  <c r="J355" i="2"/>
  <c r="J1078" i="2" l="1"/>
  <c r="J1057" i="2"/>
  <c r="I1078" i="2" l="1"/>
  <c r="I1057" i="2"/>
  <c r="J959" i="2" l="1"/>
  <c r="E57" i="2" l="1"/>
  <c r="E56" i="2"/>
  <c r="J923" i="2"/>
  <c r="E55" i="2" l="1"/>
  <c r="J900" i="2" l="1"/>
  <c r="I923" i="2" l="1"/>
  <c r="J854" i="2" l="1"/>
  <c r="J840" i="2"/>
  <c r="I854" i="2" l="1"/>
  <c r="I863" i="2"/>
  <c r="J831" i="2"/>
  <c r="J823" i="2"/>
  <c r="E54" i="2" l="1"/>
  <c r="I816" i="2"/>
  <c r="I831" i="2"/>
  <c r="I823" i="2"/>
  <c r="I840" i="2"/>
  <c r="J791" i="2"/>
  <c r="I791" i="2" l="1"/>
  <c r="I780" i="2"/>
  <c r="I740" i="2" l="1"/>
  <c r="E53" i="2"/>
  <c r="E52" i="2" l="1"/>
  <c r="I682" i="2" l="1"/>
  <c r="D51" i="2"/>
  <c r="I650" i="2" l="1"/>
  <c r="J618" i="2"/>
  <c r="J601" i="2"/>
  <c r="J591" i="2"/>
  <c r="J578" i="2"/>
  <c r="I618" i="2" l="1"/>
  <c r="I578" i="2"/>
  <c r="I601" i="2"/>
  <c r="I560" i="2"/>
  <c r="I539" i="2"/>
  <c r="J505" i="2"/>
  <c r="E50" i="2" l="1"/>
  <c r="I505" i="2"/>
  <c r="J483" i="2"/>
  <c r="D49" i="2"/>
  <c r="I407" i="2"/>
  <c r="D48" i="2" s="1"/>
  <c r="J467" i="2"/>
  <c r="E49" i="2" l="1"/>
  <c r="I483" i="2"/>
  <c r="I467" i="2" l="1"/>
  <c r="I400" i="2" l="1"/>
  <c r="J390" i="2"/>
  <c r="I390" i="2" l="1"/>
  <c r="D47" i="2" l="1"/>
  <c r="J1038" i="2" l="1"/>
  <c r="I1006" i="2"/>
  <c r="D57" i="2" s="1"/>
  <c r="J1000" i="2"/>
  <c r="J984" i="2"/>
  <c r="I945" i="2"/>
  <c r="D56" i="2" s="1"/>
  <c r="J939" i="2"/>
  <c r="I910" i="2"/>
  <c r="D55" i="2" s="1"/>
  <c r="J886" i="2"/>
  <c r="J873" i="2"/>
  <c r="J863" i="2"/>
  <c r="D54" i="2"/>
  <c r="J816" i="2"/>
  <c r="J780" i="2"/>
  <c r="D53" i="2"/>
  <c r="I711" i="2"/>
  <c r="D52" i="2" s="1"/>
  <c r="J701" i="2"/>
  <c r="J650" i="2"/>
  <c r="J641" i="2"/>
  <c r="J631" i="2"/>
  <c r="J539" i="2"/>
  <c r="I591" i="2" l="1"/>
  <c r="I631" i="2"/>
  <c r="I1000" i="2"/>
  <c r="I984" i="2"/>
  <c r="I641" i="2"/>
  <c r="I873" i="2"/>
  <c r="E51" i="2"/>
  <c r="I939" i="2"/>
  <c r="I1038" i="2"/>
  <c r="D50" i="2" l="1"/>
  <c r="D58" i="2" s="1"/>
  <c r="J439" i="2"/>
  <c r="I439" i="2" l="1"/>
  <c r="E48" i="2" l="1"/>
  <c r="J374" i="2" l="1"/>
  <c r="I374" i="2" l="1"/>
  <c r="J342" i="2"/>
  <c r="I342" i="2" l="1"/>
  <c r="E47" i="2" l="1"/>
  <c r="D59" i="2" s="1"/>
  <c r="D60" i="2" s="1"/>
  <c r="D61" i="2" s="1"/>
</calcChain>
</file>

<file path=xl/sharedStrings.xml><?xml version="1.0" encoding="utf-8"?>
<sst xmlns="http://schemas.openxmlformats.org/spreadsheetml/2006/main" count="1095" uniqueCount="634">
  <si>
    <t>معیار فرعی</t>
  </si>
  <si>
    <t>تعریف شاخص</t>
  </si>
  <si>
    <t>نمرۀ حاصله</t>
  </si>
  <si>
    <t>فیصدی نمرۀ حاصله</t>
  </si>
  <si>
    <t>نمرۀ مجموعی معیار اول:</t>
  </si>
  <si>
    <t>1.1.1</t>
  </si>
  <si>
    <t>نمرۀ شاخص</t>
  </si>
  <si>
    <t>شماره شاخص</t>
  </si>
  <si>
    <t>شمارۀ اسناد</t>
  </si>
  <si>
    <t>مشخصات اسنا و شواهد مورد نیاز</t>
  </si>
  <si>
    <t>ارزش اسناد</t>
  </si>
  <si>
    <t>ارزش به فیصدی</t>
  </si>
  <si>
    <t>مشخصات معیار فرعی و شاخص‌ها</t>
  </si>
  <si>
    <t>رهنمود ارزشیابی تطبیق شاخص معیارهای فرعی</t>
  </si>
  <si>
    <t>ارزش مجموعی</t>
  </si>
  <si>
    <t>1.2.1</t>
  </si>
  <si>
    <t>معیار اصلی شماره (1): دیدگاه، مأموریت و استراتژی</t>
  </si>
  <si>
    <t>نمرۀ مجموعی معیار دوم:</t>
  </si>
  <si>
    <t>دیدگاه و مأموریت</t>
  </si>
  <si>
    <t>پلان‌گذاری استراتژیک</t>
  </si>
  <si>
    <t>شماره</t>
  </si>
  <si>
    <t>شرح:</t>
  </si>
  <si>
    <t>1.3.1</t>
  </si>
  <si>
    <t>موثریت سازماندهی</t>
  </si>
  <si>
    <t>1.4.1</t>
  </si>
  <si>
    <t>معلومات عمومی</t>
  </si>
  <si>
    <t>1.5.1</t>
  </si>
  <si>
    <t>معیار اصلی شماره (2): سهم‌گیری در انکشاف جامعه</t>
  </si>
  <si>
    <t>2.1.1</t>
  </si>
  <si>
    <t>اشتغال و سهم‌گیری اعضای کادر علمی</t>
  </si>
  <si>
    <t>2.2.2</t>
  </si>
  <si>
    <t>2.2.1</t>
  </si>
  <si>
    <t>2.2.3</t>
  </si>
  <si>
    <t>2.2.4</t>
  </si>
  <si>
    <t>اشتغال محصلان</t>
  </si>
  <si>
    <t>2.3.1</t>
  </si>
  <si>
    <t>نمرۀ مجموعی معیار سوم:</t>
  </si>
  <si>
    <t>معیار اصلی شماره (3): حکومتداری، رهبری و اداره</t>
  </si>
  <si>
    <t>حکومتداری</t>
  </si>
  <si>
    <t>3.1.1</t>
  </si>
  <si>
    <t>رهبری</t>
  </si>
  <si>
    <t>3.2.2</t>
  </si>
  <si>
    <t>3.3.1</t>
  </si>
  <si>
    <t>3.3.2</t>
  </si>
  <si>
    <t>اصول اخلاقی</t>
  </si>
  <si>
    <t>3.4.1</t>
  </si>
  <si>
    <t>معیار اصلی شماره (4): منابع مالی و مدیریت آن</t>
  </si>
  <si>
    <t>معیار اصلی شماره (5): برنامه‌های اکادمیک</t>
  </si>
  <si>
    <t>نمرۀ مجموعی معیار پنجم:</t>
  </si>
  <si>
    <t>نیازمندی‌های برنامه</t>
  </si>
  <si>
    <t>تمام برنامه‌های علمی به طور واضح نیازمندی‌های فراغت و انکشاف مهارت‌های فارغان را تصریح می‌کند.</t>
  </si>
  <si>
    <t>5.1.1</t>
  </si>
  <si>
    <t>نظارت سالانه</t>
  </si>
  <si>
    <t>5.2.1</t>
  </si>
  <si>
    <t>مرور دوره‌ای</t>
  </si>
  <si>
    <t>تمام برنامه‌های علمی حداقل در هر دوره یکمرتبه مورد مرور دوره‌‌ای طبق قارمت تأیید شده وزارت تحصیلات عالی قرار می‌گیرد.</t>
  </si>
  <si>
    <t xml:space="preserve">اسناد و شواهد فورمه‌های نیاز سنجی </t>
  </si>
  <si>
    <t xml:space="preserve">اسناد و شواهد نتیجه تحلیل فورمه‌های نیاز سنجی </t>
  </si>
  <si>
    <t>ارزیابی</t>
  </si>
  <si>
    <t>روش‌های ارزیابی و امتحانات محصلان که بیانگر شفافیت، اعتدال و متناسب به محتوایی مواد درسی باشد. این امر به منظور ارزیابی سطح فهم محصل از روند آموزش و تحصیل تطبیق می‌گردد.</t>
  </si>
  <si>
    <t>5.3.1</t>
  </si>
  <si>
    <t>5.4.1</t>
  </si>
  <si>
    <t>5.5.1</t>
  </si>
  <si>
    <t>5.6.1</t>
  </si>
  <si>
    <t>مشارکت جمعی</t>
  </si>
  <si>
    <t>5.7.1</t>
  </si>
  <si>
    <t>5.7.2</t>
  </si>
  <si>
    <t>معیار اصلی شماره (6): تحقیق</t>
  </si>
  <si>
    <t>نمرۀ مجموعی معیار ششم:</t>
  </si>
  <si>
    <t>6.1.1</t>
  </si>
  <si>
    <t>6.1.2</t>
  </si>
  <si>
    <t>حمایت</t>
  </si>
  <si>
    <t>آموزش</t>
  </si>
  <si>
    <t>6.2.1</t>
  </si>
  <si>
    <t>6.3.1</t>
  </si>
  <si>
    <t>معیار اصلی شماره (7): استادان و کارمندان</t>
  </si>
  <si>
    <t>نمرۀ مجموعی معیار هفتم:</t>
  </si>
  <si>
    <t>ظرفیت اکادمیک</t>
  </si>
  <si>
    <t>7.1.1</t>
  </si>
  <si>
    <t>7.1.2</t>
  </si>
  <si>
    <t>ظرفیت</t>
  </si>
  <si>
    <t>7.2.1</t>
  </si>
  <si>
    <t>پالیسی‌ها و پروسۀ استخدام</t>
  </si>
  <si>
    <t>7.3.1</t>
  </si>
  <si>
    <t>7.3.2</t>
  </si>
  <si>
    <t>فعالیت‌های استادان</t>
  </si>
  <si>
    <t>فعالیت‌های اکادمیک استادان همه ساله مورد ارزیابی قرار گرفته و با توجه به معیارهای کیفی برای شان فیدبک ارایه می‌گردد.</t>
  </si>
  <si>
    <t>7.4.1</t>
  </si>
  <si>
    <t>7.5.1</t>
  </si>
  <si>
    <t>انکشاف مسلکی</t>
  </si>
  <si>
    <t>7.6.1</t>
  </si>
  <si>
    <t>آزادی‌های اکادمیک</t>
  </si>
  <si>
    <t>7.7.1</t>
  </si>
  <si>
    <t>شکایت استادان و کارمندان</t>
  </si>
  <si>
    <t>معیار اصلی شماره (8): تجارب محصلان</t>
  </si>
  <si>
    <t>نمرۀ مجموعی معیار هشتم:</t>
  </si>
  <si>
    <t>معلومات محصلان</t>
  </si>
  <si>
    <t>8.1.1</t>
  </si>
  <si>
    <t>8.1.2</t>
  </si>
  <si>
    <t>8.2.1</t>
  </si>
  <si>
    <t>8.3.1</t>
  </si>
  <si>
    <t>8.3.2</t>
  </si>
  <si>
    <t>خدمات و حمایت از محصلان</t>
  </si>
  <si>
    <t>8.4.1</t>
  </si>
  <si>
    <t>نمرۀ مجموعی معیار نهم:</t>
  </si>
  <si>
    <t>معیار اصلی شماره (9): ارتقا و بهبود کیفیت</t>
  </si>
  <si>
    <t>نهاد و مدیریت</t>
  </si>
  <si>
    <t>9.1.1</t>
  </si>
  <si>
    <t>9.1.2</t>
  </si>
  <si>
    <t>منابع</t>
  </si>
  <si>
    <t>9.2.1</t>
  </si>
  <si>
    <t>نمرۀ مجموعی معیار چهارم:</t>
  </si>
  <si>
    <t>پلان‌گذاری مالی</t>
  </si>
  <si>
    <t>4.1.1</t>
  </si>
  <si>
    <t>مدیریت مالی</t>
  </si>
  <si>
    <t>4.2.1</t>
  </si>
  <si>
    <t>4.2.2</t>
  </si>
  <si>
    <t>سیستم‌های مالی</t>
  </si>
  <si>
    <t>4.3.1</t>
  </si>
  <si>
    <t>حسابدهی</t>
  </si>
  <si>
    <t>4.4.1</t>
  </si>
  <si>
    <t>معیار اصلی شماره (10): کتابخانه و منابع معلوماتی</t>
  </si>
  <si>
    <t>نمرۀ مجموعی معیار دهم:</t>
  </si>
  <si>
    <t>10.1.1</t>
  </si>
  <si>
    <t>10.1.2</t>
  </si>
  <si>
    <t>مدیریت</t>
  </si>
  <si>
    <t>کتابخانه و منابع معلوماتی بخاطر حمایت از دستیابی به اهداف اداری و اکادمیک بطور موثر مدیریت می‌شوند.</t>
  </si>
  <si>
    <t>10.2.1</t>
  </si>
  <si>
    <t>دسترسی</t>
  </si>
  <si>
    <t>10.3.1</t>
  </si>
  <si>
    <t>نمرۀ مجموعی معیار یازدهم:</t>
  </si>
  <si>
    <t>سهولت‌های تدریسی</t>
  </si>
  <si>
    <t>تکنالوژی معلوماتی</t>
  </si>
  <si>
    <t>11.2.1</t>
  </si>
  <si>
    <t>تسهیلات</t>
  </si>
  <si>
    <t>11.3.1</t>
  </si>
  <si>
    <t>صحت، مصئونیت و امنیت</t>
  </si>
  <si>
    <t>11.4.1</t>
  </si>
  <si>
    <t>اسناد و شواهد امکانات و پلان برای مدیریت وضعیت‌های اضطراری</t>
  </si>
  <si>
    <t xml:space="preserve">اسناد و شواهد شخص مسئول برای مدیریت امور امنیتی و صحی </t>
  </si>
  <si>
    <t>روش‌های که در تدریس برنامه‌های علمی استفاده شده و سطح آموزشی محصلان را ارتقا می‌بخشند، به طور منظم مورد بررسی قرار گرفته و از روش‌های نوین تدریسی استفاده می‌شوند.</t>
  </si>
  <si>
    <t>شاخص</t>
  </si>
  <si>
    <t>1.3.2</t>
  </si>
  <si>
    <t>1.3.3</t>
  </si>
  <si>
    <t>2.2.5</t>
  </si>
  <si>
    <t>2.3.2</t>
  </si>
  <si>
    <t>5.1.3</t>
  </si>
  <si>
    <t>معیار اصلی</t>
  </si>
  <si>
    <t>نمره معیار</t>
  </si>
  <si>
    <t>مجموع نمرات معیارهای اصلی</t>
  </si>
  <si>
    <t>وزارت تحصیلات عالی</t>
  </si>
  <si>
    <t>ریاست تضمین کیفیت و اعتباردهی</t>
  </si>
  <si>
    <t>فیصدی نمرات حاصله</t>
  </si>
  <si>
    <t>سطح اولویت</t>
  </si>
  <si>
    <t>امضا</t>
  </si>
  <si>
    <t>تمام برنامه‌های علمی در هر سال، مورد نظارت سالانه، طبق فارمت تأیید شده وزارت تحصیلات عالی قرار می‌گیرد.</t>
  </si>
  <si>
    <t>آموزش الکترونیکی (استفاده از تکنالوژی)</t>
  </si>
  <si>
    <t>پالیسی و طرزالعمل‌های انضباطی</t>
  </si>
  <si>
    <t xml:space="preserve">تاریخ  بازنگری: </t>
  </si>
  <si>
    <t xml:space="preserve">تائید شده جلسه مورخ ... پرتوکول شماره () بورد تضمین کیفیت و اعتباردهی </t>
  </si>
  <si>
    <t>الی</t>
  </si>
  <si>
    <t>تمامی کارمندان اکادمیک پوهنځی فعالیت‌هایی را انجام می‌دهند که سهم‌گیری شان را در جامعه و انکشاف محلی، ملی و منطقه‌ای در مطابقت با میکانیزم بازتاب میدهد.</t>
  </si>
  <si>
    <t>تمامی کارمندان اکادمیک دیپارتمنت فعالیت‌هایی را انجام می‌دهند که سهم‌گیری شان را در جامعه و انکشاف محلی، ملی و منطقه‌ای در مطابقت با میکانیزم بازتاب میدهد.</t>
  </si>
  <si>
    <t>2.2.6</t>
  </si>
  <si>
    <t>2.2.8</t>
  </si>
  <si>
    <t>محصلان از تعهدات خویش در قبال جامعه و انکشاف آن واقف بوده و مورد حمایت و تشویق رهبری پوهنځی قرار می‌گیرند تا سهم شان را ادا نمایند.</t>
  </si>
  <si>
    <t>محصلان از تعهدات خویش در قبال جامعه و انکشاف آن واقف بوده و مورد حمایت و تشویق رهبری دیپارتمنت قرار می‌گیرند تا سهم شان را ادا نمایند.</t>
  </si>
  <si>
    <t>پوهنځی اطمینان می‌دهد که پلان‌های مالی خویش را در مطابقت با اهداف استراتژیک تدوین و تطبیق می‌کند.</t>
  </si>
  <si>
    <t>4.1.2</t>
  </si>
  <si>
    <t>پوهنځی مجموعۀ از فعالیت‌های تحقیقی را انجام می‌دهد.</t>
  </si>
  <si>
    <t>پوهنځی  دارای رهنمود و یا طرزالعمل انضباطی می‌باشد که براساس آن سلوک اخلاقی محصلان را مدیریت نماید.</t>
  </si>
  <si>
    <t>2.3.3</t>
  </si>
  <si>
    <t>5.1.2</t>
  </si>
  <si>
    <t>6.1.3</t>
  </si>
  <si>
    <t>سند</t>
  </si>
  <si>
    <t>برنامه‌های تحقیقی و تدریسی برنامه مأموریت برنامه را به حیث عامل انکشاف اجتماعی، اقتصادی و فرهنگی منعکس می‌سازد.</t>
  </si>
  <si>
    <t xml:space="preserve">  دیدگاه، مأموریت و استراتژی</t>
  </si>
  <si>
    <t xml:space="preserve">  سهم‌گیری در انکشاف جامعه</t>
  </si>
  <si>
    <t xml:space="preserve">  رهبری، اداره و مدیریت</t>
  </si>
  <si>
    <t xml:space="preserve">  منابع مالی و مدیریت آن</t>
  </si>
  <si>
    <t xml:space="preserve">  برنامه‌های اکادمیک</t>
  </si>
  <si>
    <t xml:space="preserve">  تحقیق</t>
  </si>
  <si>
    <t xml:space="preserve">  استادان و کارمندان</t>
  </si>
  <si>
    <t xml:space="preserve">  تجارب محصلان</t>
  </si>
  <si>
    <t xml:space="preserve">  ارتقا و بهبود کیفیت</t>
  </si>
  <si>
    <t xml:space="preserve">  کتابخانه و منابع معلوماتی</t>
  </si>
  <si>
    <t xml:space="preserve">  تکنالوژی معلوماتی و سهولت‌ها</t>
  </si>
  <si>
    <t xml:space="preserve">محترم ..................... </t>
  </si>
  <si>
    <t>محترم .....................</t>
  </si>
  <si>
    <t>خلاصه روش های پسندیده</t>
  </si>
  <si>
    <t>معیار</t>
  </si>
  <si>
    <t>خلاصه پیشنهادات</t>
  </si>
  <si>
    <t>پیشنهاد</t>
  </si>
  <si>
    <t>سطح اولویت (عالی، متوسط، غیر فوری)</t>
  </si>
  <si>
    <t>تعریفات:</t>
  </si>
  <si>
    <t>درجه تحصیل که اعطا میگردد</t>
  </si>
  <si>
    <t>دیپارتمت</t>
  </si>
  <si>
    <t>مسایل که نیاز مند توجه است (بطور مثال: مسایل امنیتی، قطع برق، نبود انترنت و غیره)</t>
  </si>
  <si>
    <t>عنوان ملاقات</t>
  </si>
  <si>
    <t>اشتراک کنندگان</t>
  </si>
  <si>
    <t xml:space="preserve"> </t>
  </si>
  <si>
    <t xml:space="preserve">معاون امور علمی </t>
  </si>
  <si>
    <t xml:space="preserve">معاون محصلان </t>
  </si>
  <si>
    <t>معاون مالی و اداری</t>
  </si>
  <si>
    <t>و من الله توفیق</t>
  </si>
  <si>
    <t xml:space="preserve">فهرست </t>
  </si>
  <si>
    <t>...............................................................................................................................................................................................................................................</t>
  </si>
  <si>
    <t xml:space="preserve">وزارت تحصیلات عالی </t>
  </si>
  <si>
    <t xml:space="preserve">ریاست تضمین کیفیت و اعتباردهی </t>
  </si>
  <si>
    <t xml:space="preserve">آمریت اعتباردهی نهاد های تحصیلات عالی دولتی و خصوصی </t>
  </si>
  <si>
    <t>پوهنځی</t>
  </si>
  <si>
    <t>پوهنځی ها دارای پلان استراتژیک (5) ساله بوده که توسط مراجع ذیصلاح تایید شده باشد. پلان استراتژیک پوهنځی شامل بخش‌های مرتبط به تحقیقات علمی، کسب عواید، استفاده از تکنولوژی معلوماتی، فعالیت‌های بین‌المللی و نقش پوهنځی در جامعۀ افغانی می‌باشد.</t>
  </si>
  <si>
    <t>سند ارزیابی سالانۀ آمرین دیپارتمنت توسط روسای پوهنځیهای مربوطه</t>
  </si>
  <si>
    <t>اخبار و ارسال رسمی مصوبات جلسه به مراجع ذیربط و میزان تطبیق آن</t>
  </si>
  <si>
    <t>تعداد کارمندان تخنیکی و خدماتی</t>
  </si>
  <si>
    <t xml:space="preserve">تعداد کارمندان اداری با تفکیک درجه تحصیلی </t>
  </si>
  <si>
    <t xml:space="preserve">تعداد پوهاندها </t>
  </si>
  <si>
    <t>تعداد پوهنوال ها</t>
  </si>
  <si>
    <t>تعداد پوهندوی ها</t>
  </si>
  <si>
    <t>تعداد پوهنمل ها</t>
  </si>
  <si>
    <t>تعداد نامزاد پوهنیارها</t>
  </si>
  <si>
    <t>تعداد پوهنیارها</t>
  </si>
  <si>
    <t>تعداد مجموعی استادان</t>
  </si>
  <si>
    <t>تعداد ماستر ها</t>
  </si>
  <si>
    <t>تعداد لیسانس ها</t>
  </si>
  <si>
    <t>تعداد مجموعی کارمندان اداری</t>
  </si>
  <si>
    <t>تعداد محصلان دوکتورا</t>
  </si>
  <si>
    <t>تعداد محصلان ماستر</t>
  </si>
  <si>
    <t>تعداد محصلان لیسانس</t>
  </si>
  <si>
    <t>تعداد مجموعی محصلان</t>
  </si>
  <si>
    <t>دوکتورا</t>
  </si>
  <si>
    <t>ماستری</t>
  </si>
  <si>
    <t>لیسانس</t>
  </si>
  <si>
    <t>تعداد دکتور ها</t>
  </si>
  <si>
    <t>واقع: ولایت x</t>
  </si>
  <si>
    <t>اسناد و مکاتیب ارسال نتایج تحقیقات سال مورد نظر با ادارات و نهادهای ذیربط</t>
  </si>
  <si>
    <t>اسناد و شواهد استفاده از فیدبک اساتید، کارمندان و محصلان در روند تنظیم بهتر سیستم</t>
  </si>
  <si>
    <t xml:space="preserve"> اسناد و شواهد پروسه تقرر اعضای کادر علمی و کارمندان، لایحه وظایف منظور شده کارمندان استخدام شده و دوسیه بندی منظم آنها</t>
  </si>
  <si>
    <t>اسناد و شواهد اشتراک محصلان در برنامه‌های تدویر شده در مرکز فوق‌الذکر (اسم برنامه تدویر شده، زمان تدویر آن، موضوعات که ارایه شده،  اشتراک کننده گان و موثریت آن)</t>
  </si>
  <si>
    <t xml:space="preserve">اسناد و شواهد اطاق‌های مناسب برای مطالعات گروپی در مقایسه با گزارش حفظ سند اعتباردهی سال قبل و گزارش بازنگری مرحله سوم اعتباردهی </t>
  </si>
  <si>
    <t>اسناد و شواهد تقرر آمر تکنالوژی معلوماتی که فرد متخصص باشد (درجه تحصیل، سال فراغت، تجربه کاری، آگاهی از لایحه وظایف و پلان عملیاتی، آموزش های مسلکی ...)</t>
  </si>
  <si>
    <t>اسناد و شواهد سهولت‌های حفاظتی در لابراتوارها (شاور، دستشوی، دستکش، کولا، لباس، نظافت، رعایت نگهداری مواد لابراتواری ...)</t>
  </si>
  <si>
    <t xml:space="preserve">فورم ارزشیابی نهاد های تحصیلات عالی در پروسۀ حفظ سند اعتباردهی </t>
  </si>
  <si>
    <t>اسناد و شواهد موجودیت تأییدی پلان مالی (1) ساله از سوی شورای علمی پوهنځی</t>
  </si>
  <si>
    <t>تاریخ بازنگری/ بررسی حفظ سند اعتباردهی</t>
  </si>
  <si>
    <t>معلومات در مورد سوابق بازنگری/حفظ سند اعتباردهی سال قبل نهاد تحصیلی</t>
  </si>
  <si>
    <t xml:space="preserve">فیصدی اخذ شده </t>
  </si>
  <si>
    <t>اسم شخص مسؤل از طرف نهاد</t>
  </si>
  <si>
    <t>معرفی کوتاه نهاد</t>
  </si>
  <si>
    <t xml:space="preserve">اسم نهاد تحصیلی مطابق به آخرین جواز نهاد تحصیلی </t>
  </si>
  <si>
    <t>موقعیت نهاد تحصیلی</t>
  </si>
  <si>
    <t>شماره جواز پوهنځی های جدید التاسیس</t>
  </si>
  <si>
    <t xml:space="preserve">اسم بازنگر ها/ بررسی حفظ سند اعتباردهی </t>
  </si>
  <si>
    <t>شماره جواز برنامه های جدیدالتاسیس</t>
  </si>
  <si>
    <t>روسای پوهنځیها</t>
  </si>
  <si>
    <t>ظرفیت اداری</t>
  </si>
  <si>
    <t xml:space="preserve">اسناد و شواهد موجودیت صندوق شکایات در سطح هر پوهنځی و نگهداری آن (نگهداری به شکل درست آن) یا بدیل صندوق شکایات </t>
  </si>
  <si>
    <t>اسناد و شواهد تقرر اعضای کادر علمی براساس اسناد تقنینی نافذه تحصیلات عالی ملکی اجراات نهاد در مطابقت با پلان استراتیژیک نهاد تحصیلی و مقایسه آن با گزارش حفظ سند اعتباردهی سال قبل و گزارش بازنگری مرحله سوم اعتباردهی و احصائیه دقیق آن با تفکیک هر دیپارتمنت (در هر دیپارتمنت 4 تن استاد با درجه تحصیلی حداقل ماستر)</t>
  </si>
  <si>
    <t>اسناد و شواهد میزان تطبیق آزادی‌های اکادمیک در نهاد تحصیلی</t>
  </si>
  <si>
    <t>اسناد و شواهد سیستم HEMIS&amp;MIS دیتابس محصلان در سطح نهاد تحصیلی و دسترسی همه بخش ها مربوطه</t>
  </si>
  <si>
    <t xml:space="preserve">انکشاف سیستم HEMIS&amp;MIS بر اساس نیاز سنجی </t>
  </si>
  <si>
    <r>
      <t>شواهد اقدامات انجام شده از نتیجه گزارش‌های مرور دوره‌ای برنامه</t>
    </r>
    <r>
      <rPr>
        <b/>
        <sz val="8"/>
        <rFont val="Bahij Zar"/>
        <family val="1"/>
      </rPr>
      <t>‌</t>
    </r>
    <r>
      <rPr>
        <sz val="8"/>
        <rFont val="Bahij Zar"/>
        <family val="1"/>
      </rPr>
      <t xml:space="preserve">های علمی </t>
    </r>
  </si>
  <si>
    <t>اسناد و شواهد حضور کتابدار مسلکی و دایمی در کتابخانه مرکزی (سند کتابداری، سند آموزش کورس های کتابداری، حداقل دو سال تجربه کاری)</t>
  </si>
  <si>
    <t>اسناد و شواهد دسترسی به ژورنال‌های بین‌المللی در مطابقت با اهداف استراتیژیک نهاد و مقایسه آن با گزارش حفظ سند اعتباردهی سال قبل و گزارش بازنگری مرحله سوم اعتباردهی (ژورنال های معتبر باشد، جعلی نباشد، اسم ژورنال، ISBN نمر ژورنال و احصائیه دقیق آن...) مانند ژورنال های اسکوپس، نورمکس، ایران داک، ISI ...</t>
  </si>
  <si>
    <t>اسناد و شواهد ارایۀ بودجۀ سالانه در جلسۀ شورای علمی توسط معاون مالی و اداری</t>
  </si>
  <si>
    <t>اسناد و شواهد موجودیت بودجۀ سالانه که از سوی مراجع ذیصلاح (شورای علمی) پیشنهاد میگردد</t>
  </si>
  <si>
    <t>اسناد و شواهد گزارش ربعوار مصرف بودجه و ارایۀ آن در جلسۀ شورای علمی</t>
  </si>
  <si>
    <t>اسناد و شواهد ارایۀ برنامه‌های معرفی جدیدالشمولان</t>
  </si>
  <si>
    <t>اسناد و شواهد معرفی محصلان به دوره‌های کارآموزی به مرکز کاریابی نهاد</t>
  </si>
  <si>
    <t>اسناد و شواهد ارایۀ گزارش کاری سالانه رییس نهاد تحصیلی در شورای علمی</t>
  </si>
  <si>
    <t>اسناد و شواهد درج تعاملات مالی و حسابی در سیستم</t>
  </si>
  <si>
    <t>اسناد و شواهد انکشافات که در سیستم مالی و حسابی بعد از اعتباردهی جهت بهتر شدن آن بوجود آمده (مؤسسات تحصیلات عالی خصوصی)</t>
  </si>
  <si>
    <t>اسناد و شواهد گزارش تفتیش بیرونی (ادارۀ عالی تفتیش، ادارۀ مستقل دیگر) که انجام شده باشد.</t>
  </si>
  <si>
    <t>پلان تدابیری رفع نقاط ضعف در پلان مالی سال آینده نهاد تحصیلی</t>
  </si>
  <si>
    <t>اسناد و شواهد گزارش نظارت سالانه هر برنامه</t>
  </si>
  <si>
    <r>
      <t>اسناد و شواهد گزارش تطبیق پلان تائید شده مرور دوره‌ای برنامه</t>
    </r>
    <r>
      <rPr>
        <b/>
        <sz val="8"/>
        <rFont val="Bahij Zar"/>
        <family val="1"/>
      </rPr>
      <t>‌</t>
    </r>
    <r>
      <rPr>
        <sz val="8"/>
        <rFont val="Bahij Zar"/>
        <family val="1"/>
      </rPr>
      <t>های کاندید شده نهاد تحصیلی</t>
    </r>
  </si>
  <si>
    <t>اسناد و شواهد تعدیل کورس پالیسی‌ها بر مبنای نظرات و پیشنهادات محصلان سال اخیر</t>
  </si>
  <si>
    <t>اسناد و شواهد نظارت و انکشافات از میزان تطبیق سیستم E-Learning یا معادل آن در مقایسه با با گزارش حفظ سند اعتباردهی سال قبل و گزارش بازنگری مرحله سوم اعتباردهی</t>
  </si>
  <si>
    <t>اسناد و شواهد ارایه فیدبک از ارزیابی کارمندان</t>
  </si>
  <si>
    <t>اسناد و شواهد صنوف درسی معیاری مطابق به اهداف استراتیژیک نهاد در مقایسه با گزارش حفظ سند اعتباردهی سال قبل و گزارش بازنگری مرحله سوم اعتباردهی (مساحت صنف برای هر محصل 1/1 متر مربع، تعداد دقیق محصلان صنف، مصاحبه با محصلین و استادان ...)</t>
  </si>
  <si>
    <t>مشاهده سالون‌های مربوطه به بخش‌های عملی ستاژ و کارهای عملی (مصاحبه با محصلین و استادان، تعداد محصلین و مساحت آن، احصائیه دقیق تجهیزات موجود ...)</t>
  </si>
  <si>
    <t xml:space="preserve">موجودیت تسهیلات لازم در دفتر منابع بشری </t>
  </si>
  <si>
    <t>اسناد و شواهد موجودیت کافتریا یا بدیل آن در سطح نهاد تحصیلی (نظریات محصلین، مشاهده از کافتریا، عرضه خدمات، قیمت اجناس، مکان مناسب برای طبقه ذکور و اناث، کیفیت مواد خوراکی ..)</t>
  </si>
  <si>
    <t>نمرۀ حاصله نهاد</t>
  </si>
  <si>
    <t>تاریخ تاسیس نهاد تحصیلی</t>
  </si>
  <si>
    <t>نوعیت نهاد تحصیلی</t>
  </si>
  <si>
    <t>شماره جواز نهاد تحصیلی</t>
  </si>
  <si>
    <t>رشته های که در نهاد تحصیلی تدریس میشود</t>
  </si>
  <si>
    <t>ملاقات ها با بخش های اداری نهاد تحصیلی</t>
  </si>
  <si>
    <t>مرور وضعیت کلی نهاد تحصیلی</t>
  </si>
  <si>
    <t>رییس نهاد تحصیلی</t>
  </si>
  <si>
    <t>مجموع نمرۀ حاصله نهاد:</t>
  </si>
  <si>
    <t>نهاد دارای پلان استراتژیک (5) ساله بوده که توسط وزارت تحصیلات عالی یا مراجع ذیصلاح تایید شده باشد. پلان استراتژیک نهاد شامل بخش‌های مرتبط به تحقیقات علمی، کسب عواید، استفاده از تکنولوژی معلوماتی، فعالیت‌های بین‌المللی و نقش نهاد در جامعۀ افغانی می‌باشد.</t>
  </si>
  <si>
    <t>تمامی کارمندان اکادمیک نهاد فعالیت‌هایی را انجام می‌دهند که سهم‌گیری شان را در جامعه و انکشاف محلی، ملی و منطقه‌ای در مطابقت با میکانیزم بازتاب میدهد.</t>
  </si>
  <si>
    <t>اسناد و شواهد بروزسازی ویب سایت نهاد به شکل متواتر</t>
  </si>
  <si>
    <t>اسناد و شواهد بورد اعلانات نهاد</t>
  </si>
  <si>
    <t>مشاهده تغییرات چارت تشکیلاتی و مطابقت آن با ساختار نهاد و اهداف برنامه ها</t>
  </si>
  <si>
    <t>نهاد غرض نظارت از تطبیق مأموریت و پلان استراتژیک خود یک ساختار اداری مناسب و موثر را ایجاد نموده است.</t>
  </si>
  <si>
    <t>نهاد توسط یک تیم با صلاحیت و موثر در اوقات رسمی رهبری می‌گردد.</t>
  </si>
  <si>
    <t>شواهد تطبیق سند میکانیزم رسیدگی به شکایات استادان، محصلان و کارمندان نهاد تحصیلی (فیصله ها و اجراات در مطابقت با میکانیزم)</t>
  </si>
  <si>
    <t>نهاد اطمینان می‌دهد که پلان‌های مالی خویش را در مطابقت با اهداف استراتژیک تدوین و تطبیق می‌کند.</t>
  </si>
  <si>
    <t>اسناد و شواهد، تعقیب و ارزیابی از تطبیق سالانه پلان مالی (5) ساله از سوی کمیتۀ مالی نهاد (بحث در کتاب جلسات، میزان تطبیق پلان، دلیل عدم تطبیق پلان، ارزیابی از تطبیق پلان و راه حل برای عدم تطبیق موارد باقی مانده)</t>
  </si>
  <si>
    <t>اسناد و شواهد موجودیت تأییدی پلان مالی (1) ساله از سوی شورای علمی نهاد</t>
  </si>
  <si>
    <t>نهاد از مدیریت موثر بودجه سالانه اطمینان می‌دهد.</t>
  </si>
  <si>
    <t>نهاد از سیستم‌های منظم و موثر حسابداری و مدیریت مالی استفاده می‌کند.</t>
  </si>
  <si>
    <t>اسناد و شواهد موجودیت کارمندان مناسب و متخصص در بخش حسابی نهاد و آموزش های که در رابطه به تخصصی شدن خویش دیده اند.</t>
  </si>
  <si>
    <t>اسناد و شواهد (مکتوب) تصفیه مالیاتی سالانه نهاد توسط مرجع مربوطه</t>
  </si>
  <si>
    <t>عواید و مصارف نهاد به طور سالانه مورد بازرسی قرار می‌گیرد.</t>
  </si>
  <si>
    <t>موجودیت اسناد و شواهد پالیسی برای تمامی برنامه‌های علمی نهاد تحصیلی (نصاب درسی، تبیین منابع فزیکی و شرح منابع انسانی برای تطبیق نصاب) برنامه های جدید و قبلی.</t>
  </si>
  <si>
    <t>نهاد ظرفیت خویش را در تطبیق و استفاده از آموزش الکترونیکی انکشاف داده و آن را در سطح نهاد ترویج می‌کند.</t>
  </si>
  <si>
    <t>اسناد و شواهد استفاده از محتوای تفاهم‌نامه‌ها برای ارتقای ظرفیت نهاد</t>
  </si>
  <si>
    <t>نهاد ظرفیت خویش را با عقد توامیت‌های علمی با موسسات تحصیلی داخلی و خارجی انکشاف داده است.</t>
  </si>
  <si>
    <t>نهاد مجموعۀ از فعالیت‌های تحقیقی را انجام می‌دهد.</t>
  </si>
  <si>
    <t>نهاد ظرفیت‌های خود را جهت حمایت از فعالیت‌های تحقیقی توسعه می‌بخشد.</t>
  </si>
  <si>
    <t>نهاد مهارت‌های تحقیقی و ظرفیت استادان خویش را در انجام تحقیقات معیاری توسعه می‌بخشد.</t>
  </si>
  <si>
    <t>نهاد اعضای کادر علمی با سویه‌های تحصیلی مناسب مقرر می‌نماید تا به منظور پیشبرد امور اکادمیک پاسخگوی نیازهای نهاد تحصیلی باشند.</t>
  </si>
  <si>
    <t xml:space="preserve">اسناد و شواهد نسبت محصل بر کارمند (حداقل 1/60)،  اجراات نهاد در مطابقت با پلان استراتیژیک نهاد و مقایسه آن با گزارش حفظ سند اعتباردهی سال قبل و گزارش بازنگری مرحله سوم اعتباردهی </t>
  </si>
  <si>
    <t>نهاد تعداد کارمندان مورد نیاز خود را که از مهارت‌های خاص برخوردار باشند جهت پیشبرد امور غیراکادمیک (اداری و تخنیکی) نهاد مقرر می‌نماید.</t>
  </si>
  <si>
    <t>حضور آمر منابع بشری و کارمندان آن، طبق نیاز نهاد تحصیلی</t>
  </si>
  <si>
    <t>اجراآت کاری تمامی کارمندان نهاد با توجه به اصلاحات در کیفیت کاری شان سالانه مورد ارزیابی قرار می‌گیرند.</t>
  </si>
  <si>
    <t>اسناد و شواهد پلان تایید شدۀ سالانه آمریت انکشاف مسلکی در مطابقت با اهداف استراتیژیک نهاد/آمریت انکشاف مسلکی و نیاز سنجی آموزشی مسلکی</t>
  </si>
  <si>
    <t>اسناد و شواهد گزارش تطبیق پلان انکشاف مسلکی (فیصدی تطبیق، اسم برنامه های تدویر شده، زمان تدویر برنامه، موضوعات که ارایه شده و اشتراک کنندهای آن به سطح نهاد)</t>
  </si>
  <si>
    <t>نهاد دارای سیستم‌های منظمی است که در آن معلومات محصلان درج، تحلیل و مورد استفاده قرار‌گیرد.</t>
  </si>
  <si>
    <t>نهاد پروسۀ را غرض جمع‌آوری پیشنهادها و انتقادهای محصلان ایجاد نموده و به وسیلۀ آن ساحات مورد اصلاح را تشخیص می‌نماید.</t>
  </si>
  <si>
    <t xml:space="preserve">اسناد و شواهد عقد توأمیت‌های نهاد با نهادهای مربوطه جهت کارآموزی  </t>
  </si>
  <si>
    <t>نهاد مهارت‌هایی را غرض انکشاف ظرفیت کاربردی محصلان خویش مشخص نموده است تا آن‌ها را در پروسۀ کسب موفقیت در وظایف شان حمایت نماید.</t>
  </si>
  <si>
    <t>نهاد خدماتی را غرض رفع نیازمندی‌های اکادمیک محصلان خویش تهیه و ارایه می‌نماید.</t>
  </si>
  <si>
    <t>نهاد دارای رهنمود و یا طرزالعمل انضباطی می‌باشد که براساس آن سلوک اخلاقی محصلان را مدیریت نماید.</t>
  </si>
  <si>
    <t>نهاد اطمینان می‌دهد که پروسه‌ها و پالیسی‌های ارتقا و بهبود کیفیت در تمامی سطوح نهاد تحصیلی در مطابقت با اسناد تقنینی مدیریت می‌شود.</t>
  </si>
  <si>
    <t>نهاد اطمینان می‌دهد که منابع مورد نیاز را برای ارتقای کیفیت و تطبیق پلان‌های آن طبق معیار فراهم می‌سازد.</t>
  </si>
  <si>
    <t>نهاد منابع کافی کتابخانه‌ای و معلوماتی را غرض حمایت از برنامه‌های علمی و تحقیقی خود فراهم می‌سازد.</t>
  </si>
  <si>
    <t>نهاد از دسترسی مناسب استادان و محصلان به منابع کتابخانه‌ای و معلوماتی اطمینان می‌دهد.</t>
  </si>
  <si>
    <t>نهاد امکانات کافی تدریسی را غرض حمایت از تحقیق و تدریس به شکل تئوری و عملی مطابق نیازمندی‌های محصلان فراهم می‌سازد.</t>
  </si>
  <si>
    <t>نهاد تلاش می‌ورزد تا برای استادان و محصلان زیربنای تکنالوژی معلوماتی را فراهم سازد.</t>
  </si>
  <si>
    <t>نهاد تسهیلات مناسب را برای اعضای کادر علمی و محصلان خویش فراهم می‌سازد.</t>
  </si>
  <si>
    <t xml:space="preserve">اسناد و شواهد موجودیت کمره‌های امنیتی و سیستم ایمنی در نهاد در مقایسه با گزارش حفظ سند اعتباردهی سال قبل و گزارش بازنگری مرحله سوم اعتباردهی </t>
  </si>
  <si>
    <t>محیط نهاد برای استادان و محصلان امن و مصئون است.</t>
  </si>
  <si>
    <t xml:space="preserve">نهاد دارای کمیتۀ پلان استراتژیک بوده و کمیتۀ به شکل فعال آن وجود دارد </t>
  </si>
  <si>
    <t xml:space="preserve">نهاد برنامه‌های آگاهی‌دهی را برای ارتقای سطح دانش جامعه برگزار می‌کند </t>
  </si>
  <si>
    <t>ویب‌سایت رسمی نهاد تحصیلی</t>
  </si>
  <si>
    <t>کتلاگ پوهنځی</t>
  </si>
  <si>
    <t xml:space="preserve">پوهنځی برنامه‌های آگاهی‌دهی را برای ارتقای سطح دانش جامعه برگزار می‌کند </t>
  </si>
  <si>
    <t>کمیتۀ فرعی فرهنگی در سطح پوهنځی</t>
  </si>
  <si>
    <t xml:space="preserve">کتلاگ برنامه </t>
  </si>
  <si>
    <t xml:space="preserve">آگاهی‌دهی، سهم‌گیری و حمایت از محصلان در سطح نهاد </t>
  </si>
  <si>
    <t>آگاهی‌دهی، سهم‌گیری و حمایت از محصلان در سطح پوهنځی</t>
  </si>
  <si>
    <t xml:space="preserve">آگاهی‌دهی، سهم‌گیری و حمایت از محصلان در سطح دیپارتمنت </t>
  </si>
  <si>
    <t xml:space="preserve">ساختار تشکیلاتی نهاد </t>
  </si>
  <si>
    <t>پلان‌های کاری</t>
  </si>
  <si>
    <t xml:space="preserve">ارزیابی سالانه </t>
  </si>
  <si>
    <t>معیارهای اصول اخلاقی</t>
  </si>
  <si>
    <t>پلان مالی سطح نهاد تحصیلی</t>
  </si>
  <si>
    <t xml:space="preserve">پلان مالی سطح پوهنځی </t>
  </si>
  <si>
    <t>بودجۀ سالانه</t>
  </si>
  <si>
    <t xml:space="preserve">کمیتۀ مالی </t>
  </si>
  <si>
    <t>سیستم و ظرفیت</t>
  </si>
  <si>
    <t xml:space="preserve">بازرسی داخلی </t>
  </si>
  <si>
    <t xml:space="preserve">کمیتۀ کریکولم (نصاب) </t>
  </si>
  <si>
    <t xml:space="preserve">نصاب تحصیلی </t>
  </si>
  <si>
    <t xml:space="preserve">کمیتۀ فرعی کریکولم </t>
  </si>
  <si>
    <t xml:space="preserve">تطبیق میتودیک نظارت سالانه </t>
  </si>
  <si>
    <t xml:space="preserve">تطبیق میتودیک مرور دوره‌ای </t>
  </si>
  <si>
    <t>تطبیق میتودیک تجدید نظر در روش تدریس</t>
  </si>
  <si>
    <t>تسهیلات الکترونیکی</t>
  </si>
  <si>
    <t xml:space="preserve">سیستم مدیریت آموزشی تحصیلات عالی E-Learning </t>
  </si>
  <si>
    <t>توامیت‌های داخلی</t>
  </si>
  <si>
    <t xml:space="preserve">توامیت‌های بین‌المللی </t>
  </si>
  <si>
    <t xml:space="preserve">ارتقای ظرفیت </t>
  </si>
  <si>
    <t>موجودیت ظرفیت</t>
  </si>
  <si>
    <t xml:space="preserve">تطبیقات </t>
  </si>
  <si>
    <t xml:space="preserve">امکانات </t>
  </si>
  <si>
    <t xml:space="preserve">تطبیقات میتودیک ارزیابی </t>
  </si>
  <si>
    <t xml:space="preserve">تطبیقات میتودیک انکشاف مسلکی </t>
  </si>
  <si>
    <t>استادان و کارمندان</t>
  </si>
  <si>
    <t xml:space="preserve">سیستم </t>
  </si>
  <si>
    <t xml:space="preserve">استفاده </t>
  </si>
  <si>
    <t xml:space="preserve">پروسۀ میتودیک </t>
  </si>
  <si>
    <t xml:space="preserve">شامل نصاب </t>
  </si>
  <si>
    <t xml:space="preserve">غیرنصاب </t>
  </si>
  <si>
    <t>خدمات و حمایت</t>
  </si>
  <si>
    <t xml:space="preserve">نهاد </t>
  </si>
  <si>
    <t xml:space="preserve">دوسیه‌داری </t>
  </si>
  <si>
    <t>در سطح پوهنځی</t>
  </si>
  <si>
    <t xml:space="preserve">کتابخانه </t>
  </si>
  <si>
    <t xml:space="preserve">سهولت‌ها </t>
  </si>
  <si>
    <t xml:space="preserve">زیربناها </t>
  </si>
  <si>
    <t>مجموع نمرات حاصله نهاد تحصیلی</t>
  </si>
  <si>
    <t>وضعیت نهاد تحصیلی</t>
  </si>
  <si>
    <t>ساحه‌یی که در آن روش پسندیده وجود دارد</t>
  </si>
  <si>
    <t xml:space="preserve">تحلیل نمرات نهایی گزارش بررسی حفظ سند اعتباردهی </t>
  </si>
  <si>
    <t>تعداد محصلان با تفکیک برنامه های دکتورا، ماستری و لیسانس</t>
  </si>
  <si>
    <t>تعداد کادر علمی با تفکیک درجه تحصیلی</t>
  </si>
  <si>
    <r>
      <t>فوری:</t>
    </r>
    <r>
      <rPr>
        <sz val="10"/>
        <rFont val="Bahij Zar"/>
        <family val="1"/>
      </rPr>
      <t xml:space="preserve"> پیشنهادهایی که باید بطور عاجل تطبیق گردد.</t>
    </r>
  </si>
  <si>
    <r>
      <t xml:space="preserve">متوسط: </t>
    </r>
    <r>
      <rPr>
        <sz val="10"/>
        <rFont val="Bahij Zar"/>
        <family val="1"/>
      </rPr>
      <t>پیشنهادهایی که باید در 6 ماه آینده تطبیق گردد.</t>
    </r>
  </si>
  <si>
    <r>
      <t xml:space="preserve">غیرفوری: </t>
    </r>
    <r>
      <rPr>
        <sz val="10"/>
        <rFont val="Bahij Zar"/>
        <family val="1"/>
      </rPr>
      <t>پیشنهادهایی که باید در 12 ماه آینده تطبیق گردد.</t>
    </r>
  </si>
  <si>
    <t>تعداد کادر علمی با تفکیک رتب علمی</t>
  </si>
  <si>
    <t>اسناد و شواهد تطبیق دیدگاه تایید شده نهاد تحصیلی</t>
  </si>
  <si>
    <t xml:space="preserve"> اسناد و شواهد فعالیت های انجام شده کمیته در مطابقت با پلان عملیاتی </t>
  </si>
  <si>
    <t>مکاتیب و اسناد مربوطه جهت اخبار پلان عملیاتی به مراجع ذیربط برای تطبیقات</t>
  </si>
  <si>
    <t>اسناد و شواهد تدویر سمینارهای علمی جهت نظرسنجی سکتورهای مربوطه  به سطح نهاد</t>
  </si>
  <si>
    <t>اسناد و شواهد تدویر سمینارهای علمی جهت نظرسنجی سکتورهای مربوطه  به سطح برنامه</t>
  </si>
  <si>
    <t>اسناد و مکاتیب رسمی به سکتور های مربوطه جهت اخذ نظرات و نیازهای اکادمیک شان</t>
  </si>
  <si>
    <t>فورمه‌های نیازسنجی و نظرخواهی از موسسات و نهادهای مربوطه جهت تعدیل و معقول‌سازی کریکولم برای حداقل یک دورۀ قبلی</t>
  </si>
  <si>
    <t xml:space="preserve">برنامه‌های علمی پوهنځی در مطابقت با نیازهای جامعه است </t>
  </si>
  <si>
    <t xml:space="preserve">کتلاگ نهاد تحصیلی </t>
  </si>
  <si>
    <t>اسناد و مکاتیب ارسال نتایج تحقیقات با ادارات و نهادهای ذیربط</t>
  </si>
  <si>
    <t>اسناد تدویر کنفرانس‌های علمی جهت ارایۀ نتایج تحقیقات علمی اعضای کادر علمی به جامعه از طرق مختلفه</t>
  </si>
  <si>
    <t>اسناد ارایۀ نتایج تحقیقات نهاد در صفحۀ رسمی رسانه‌های اجتماعی نهاد</t>
  </si>
  <si>
    <t xml:space="preserve">اسناد و شواهد سهم‌گیری محصلان در برنامه‌های رقابتی علمی در سطح نهاد </t>
  </si>
  <si>
    <t>اسناد و شواهد معرفی محصلان به دوره‌های کارآموزی به نهادهای سکتوری</t>
  </si>
  <si>
    <t>اسناد و شواهد سهم‌گیری محصلان در برنامه‌های رقابتی علمی در سطح پوهنځیها</t>
  </si>
  <si>
    <t>گزارش تقرر، استخدام و انفکاک از آمریت منابع بشری نهاد تحصیلی</t>
  </si>
  <si>
    <t xml:space="preserve">برنامه‌های علمی نهاد تحصیلی در مطابقت با نیازهای جامعه است </t>
  </si>
  <si>
    <t xml:space="preserve">کمیتۀ فرهنگی در سطح نهاد تحصیلی </t>
  </si>
  <si>
    <t>محصلان از تعهدات خویش در قبال جامعه و انکشاف آن واقف بوده و مورد حمایت و تشویق رهبری نهاد تحصیلی قرار می‌گیرند تا سهم شان را ادا نمایند.</t>
  </si>
  <si>
    <t>سند ارزیابی سالانۀ معاون امور علمی توسط رییس نهاد تحصیلی</t>
  </si>
  <si>
    <t>سند ارزیابی سالانۀ معاون امور محصلان توسط رییس نهاد تحصیلی</t>
  </si>
  <si>
    <t>سند ارزیابی سالانۀ معاون مالی و اداری توسط رییس نهاد تحصیلی</t>
  </si>
  <si>
    <t>نظام اداری نهاد تحصیلی فرایند رسیدن به اهداف استراتژیک نهاد را حمایت می‌نماید.</t>
  </si>
  <si>
    <t>اسناد و شواهد موجودیت صندوق شکایات در سطح نهاد تحصیلی و نگهداری آن (نگهداری به شکل درست آن) یا بدیل صندوق شکایات</t>
  </si>
  <si>
    <t xml:space="preserve">اسناد و شواهد تطبیق طرزالعمل امتحانات در سطح نهاد تحصیلی </t>
  </si>
  <si>
    <t>پروسه در سطح نهاد تحصیلی</t>
  </si>
  <si>
    <t>اجراآت در سطح نهاد تحصیلی</t>
  </si>
  <si>
    <t>رهبری نهاد تحصیلی، آزادی‌های اکادمیک را مطابق با مواد قانون و اصول اداری و اکادمیک مورد حمایت و تشویق قرار می‌دهد.</t>
  </si>
  <si>
    <t xml:space="preserve">اسناد و شواهد تدویر منظم و متواتر جلسات شورای علمی با حضور اعضای آن </t>
  </si>
  <si>
    <t xml:space="preserve">نظارت از حاضری کارمندان کادری و اداری نهاد تحصیلی </t>
  </si>
  <si>
    <t>اسناد و شواهد مکافات و تادیبات اعضای کادر علمی، اداری و محصلان از سوی نهاد تحصیلی</t>
  </si>
  <si>
    <t>اسناد و شواهد اقدامات پیشگیرانه نهاد تحصیلی در مورد فساد (ارایه سیمینار ...)</t>
  </si>
  <si>
    <t xml:space="preserve">شواهد تطبیق سند پالیسی تأیید شدۀ انصاف و عدالت </t>
  </si>
  <si>
    <t>اسناد و شواهد جمع‌آوری پیشنهادات و نظریات هر پوهنځی در تدوین پلان مالی (مکتوب از معاونیت مالی و اداری، ارسال دوباره آن و محول آن به کمیته مالی)</t>
  </si>
  <si>
    <t>اسناد و شواهد جمع‌آوری پیشنهادهای آمرین واحدهای مربوطه (مکتوب از معاونیت مالی و اداری، تکثیر آن به آمریت های ذیربطه و شعبات مربوطه، ارسال دوباره آن و محول آن به کمیته مالی)</t>
  </si>
  <si>
    <t>اسناد و شواهد تطبیق سالانه پلان مالی (5) ساله در مطابقت با پلان استراتژیک نهاد و موثریت تطبیق آن</t>
  </si>
  <si>
    <t>اسناد و شواهد پروجکتور، LCD یا معادل آن با در نظر داشت ابعاد صنوف نهاد در مقایسه با گزارش حفظ سند اعتباردهی سال قبل و گزارش بازنگری مرحله سوم اعتباردهی</t>
  </si>
  <si>
    <t>اسناد و شواهد ازدیاد توامیت‌های علمی نهاد با موسسات تحصیلات عالی/نهادهای دیگری داخلی در مقایسه با گزارش بازنگری مرحله سوم اعتباردهی و حفظ سند اعتباردهی سال قبل</t>
  </si>
  <si>
    <t xml:space="preserve">اسناد و شواهد فعالیت‌های مشترک نهاد با موسسات تحصیلات عالی داخلی </t>
  </si>
  <si>
    <t>اسناد و شواهد استفاده از محتوای توامیت‌ها برای ارتقای ظرفیت نهاد</t>
  </si>
  <si>
    <t>اسناد و شواهد توامیت‌های علمی نهاد با موسسات تحصیلات عالی بین المللی</t>
  </si>
  <si>
    <t>اسناد و شواهد فعالیت‌های مشترک نهاد با موسسات تحصیلات عالی بین المللی</t>
  </si>
  <si>
    <t>اسناد و شواهد تشویق و ترغیب از بهترین تحقیق ساحوی و ترننگی در سطح نهاد تحصیلی که اساتید طبق پلان انفرادی خویش انجام داده اند</t>
  </si>
  <si>
    <t>اسناد و شواهد تخصیص بودجه مطابق به اهداف پلان استراتیژیک نهاد/مرکز تحقیقات علمی برای تحقیقات ساحوی و ترننگ های علمی در نهاد تحصیلی (سند تخصیص بودجه سالانه، سند مصرف ربعوار بودجه و چند فیصد آن مطابق به پلان مصرف شده است و متباقی که مصرف نشده دلیل آن چه بوده؟ آیا بودجه که تخصیص داده شده کافیست برای تحقیقات سطح نهاد)</t>
  </si>
  <si>
    <t>ارایه لست عناوین تحقیقات علمی ساحوی و ترننگی به سطح کشور به محصلان بخش های ماستری و دکتورا (نیاز سنجی تحقیقات پالیسی که از جانب نهاد تحصیلی در سطح کشور صورت گرفته است برای محصلان دوره ماستری و دکتورا جهت تکمیل تیزس شان  سپرده شود)</t>
  </si>
  <si>
    <t xml:space="preserve">اسناد و شواهد تدویر کورس‌های آموزشی تحقیقات علمی در سطح نهاد (اسم برنامه آموزشی، تاریخ تدویر و موضوعات که ارایه شده) در مقایسه با گزارش حفظ سند اعتباردهی سال قبل و گزارش بازنگری مرحله سوم اعتباردهی </t>
  </si>
  <si>
    <t xml:space="preserve">اسناد و شواهد اعزام استادان به سمینارهای بین‌المللی تحقیقات علمی (اسم برنامه آموزشی، تاریخ تدویر، موضوعات که ارایه شده) در مقایسه با گزارش حفظ سند اعتباردهی سال قبل و گزارش بازنگری مرحله سوم اعتباردهی </t>
  </si>
  <si>
    <t>اسناد و شواهد نیاز سنجی تحقیقات پالیسی در مطابقت با پلان انفرادی اساتید، اهداف پلان استراتیژیک و پلان مرکز انکشاف مسلکی نهاد تحصیلی (نیاز سنجی تحقیقات پالیسی که از طرف وزارت تحصیلات عالی از ارگان های داخلی و شرکت های تولیدی دیگر طبق نیاز شان انجام شده باشد و عقد قرار داد تحقیق آن توسط نهاد تحصیلی صورت گرفته باشد، حد اقل در سطح نهاد تحصیلی چهار تحقیق پالیسی الزامی است)</t>
  </si>
  <si>
    <t xml:space="preserve">اسناد و شواهد تطبیق اسناد تقنینی منابع بشری </t>
  </si>
  <si>
    <t>اسناد و شواهد پلان بهبود کیفیت از تدریس (آمرین دیپارتمنتها، میزان استفاده از نتایج ارزیابی و موجودیت آن در دوسیه)</t>
  </si>
  <si>
    <t>تحلیل و استفاده از معلومات محصلان به بخش های مربوطه نهاد جهت استفاده در پلان‌ها</t>
  </si>
  <si>
    <t>اسناد و شواهد تدویر جلسات استادان رهنما با نمایندگان صنوف</t>
  </si>
  <si>
    <t>اسناد و شواهد معرفی و اعزام محصلان به دوره‌های کارآموزی (احصائیه دقیق محصلان و سند آن)</t>
  </si>
  <si>
    <t xml:space="preserve">اسناد و شواهد گزارش دستاوردهای مرکز شغل‌یابی در سطح نهاد تحصیلی و مقایسه گزارش حفظ سند اعتباردهی سال قبل و گزارش بازنگری مرحله سوم اعتباردهی </t>
  </si>
  <si>
    <t>اسناد و شواهد  ارایۀ خدمات به محصلان در مرکز مشوره‌دهی در مطابقت با میکانیزم (نوع خدمات، چگونگی ارایه خدمات، رضایت محصلان، موثریت آن و غیره...)</t>
  </si>
  <si>
    <t>اسناد و شواهد کتاب یا سیستم درج محصلان زمان مراجعه به مرکز مشوره دهی</t>
  </si>
  <si>
    <t>اسناد و شواهد گزارش مرکز مشوره دهی به رهبری نهاد در اخیر هر سال</t>
  </si>
  <si>
    <t>اسناد و شواهد گزارش تطبیق پلان انکشافی کتابخانه مرکزی (گزارش های ربعوار) در مطابقت با اهداف استراتیژیک نهاد (احصائیه دقیق کتابهای خریداری شده جدید بر اساس هر رشته، نظریات محصلان در رابطه به کمبود کتابهای خریداری شده...)</t>
  </si>
  <si>
    <t>اسناد و شواهد موجودیت 3 جلد کتاب هارد برای هر محصل</t>
  </si>
  <si>
    <t xml:space="preserve">مشاهده نسبت 1m مربع جای در کتابخانه برای هر محصل نظر به تقسیم اوقات </t>
  </si>
  <si>
    <t>اسناد و شواهد گزارش و پشنهادات مشخص نظارت از سیستم کتابداری کتابخانه مرکزی (نظارت از دسترسی به موقع محصلان، استادان و کارمندان، کتابها، کارت محصلان ...)</t>
  </si>
  <si>
    <t>دیتابس با تمام بخش های مربوطه نهاد وصل باشد، برای نظارت آن شخص مسوول برابر به صلاحیتش یوز داده شود، استفاده کننده های دیگر یوزر داشته باشند ...)</t>
  </si>
  <si>
    <t>هاردسک دیتابس SSD یا معادل آن باشد</t>
  </si>
  <si>
    <t>سهولت های کمپیوتر لب (در صورت عدم برق، کمیپوتر از نسل هفت یا بالاتر باشد، وصل بودن کمپیوتر ها با سرور، انترنت با سرعت مناسب، رم کمپیوتر ها حد اقل 8 جی بی، هاردسک حد اقل 500 جی بی، پروسسر آن سرعت خوب داشته باشد)</t>
  </si>
  <si>
    <t xml:space="preserve">کتاب راجستر مراجعین استفاده از کمپیوتر لب </t>
  </si>
  <si>
    <t>اسناد و شواهد گزارش تطبیق میکانیزم حفظ و مراقبت از سهولت‌های تدریسی نهاد</t>
  </si>
  <si>
    <t>موجودیت فضای سبز در سطح نهاد مطابقت با اهداف استراتیژیک نهاد در مقایسه با گزارش حفظ سند اعتباردهی سال قبل و گزارش بازنگری مرحله سوم اعتباردهی</t>
  </si>
  <si>
    <t>انترنت آن طبق نیاز استفاده کننده گان</t>
  </si>
  <si>
    <t>سوئیچ 48 پورت یا بیشتر از آن طبق نیاز کتابخانه باشد</t>
  </si>
  <si>
    <t>درج کتاب ها در دیتابس بر اساس سیستم "الف با" یا (اعداد) باشد</t>
  </si>
  <si>
    <t>بک اپ دیتابس، دو سرور جهت حالات اضطرار دارای مشخصات "رِم حد اقل 16GB، هاردسک آن SSD یا معادن آن 5TB، پروسسر 2.5 تا 3GH سرعت داشته باشد"</t>
  </si>
  <si>
    <t xml:space="preserve">... مزایای آن "سرعت، سرچ آن سریع باشد </t>
  </si>
  <si>
    <t>دیوار فایروال جهت امنیت سیستم</t>
  </si>
  <si>
    <t>اسناد و شواهد انکشاف سیستم دیتابس (اسم دیتابس، قدرت تحلیل "کود، اسم، نویسنده، سال چاپ، مترجم، احصائیه دقیق کتابها ...)</t>
  </si>
  <si>
    <t>پیشنهادها و انتقادهای محصلان شرح:</t>
  </si>
  <si>
    <t>نهاد نیازمندی‌های انکشافی کارمندان خویش را براساس فیدبک‌های تشخیص نموده و برای حل آن اقدام می‌نماید.</t>
  </si>
  <si>
    <t>فعالیت‌های کارمندان شرح:</t>
  </si>
  <si>
    <t xml:space="preserve">نظام اداری نهاد تحصیلی </t>
  </si>
  <si>
    <t>شورای علمی و جلسۀ اداری نهاد تحصیلی</t>
  </si>
  <si>
    <t>اداره شرح:</t>
  </si>
  <si>
    <t>گزارش تطبیقی تأیید شدۀ پلان عملیاتی از سوی شورای علمی نهاد</t>
  </si>
  <si>
    <t>مکتوب ارسال گزارش نظارت سالانه (گزارش معیاری طبق رهنمود) به ریاست تضمین کیفیت و اعتباردهی</t>
  </si>
  <si>
    <t xml:space="preserve">اسناد و شواهد گزارش تطبیقی پلان عملیاتی مرکز  شغل یابی در ارتباط با انکشاف مهارتهای محصلان </t>
  </si>
  <si>
    <t>اسناد و شواهد فعالیت های انجام شده جهت بهبود مرکز مشوره‌دهی در مطابقت با پلان سال جاری و میزان تطبیق آن (مشوره‌های روانی، تحصیلی یا تخصصی)</t>
  </si>
  <si>
    <t>اسناد و شواهد فورمه‌های ارزیابی استادان توسط آمرین دیپارتمنت ها</t>
  </si>
  <si>
    <t>اسناد و شواهد فورمه‌های ارزیابی خودی استادان</t>
  </si>
  <si>
    <t>ارزشیابی در پروسۀ بررسی حفظ سند اعتباردهی توسط هیئت بررسی کننده</t>
  </si>
  <si>
    <t>اسناد و شواهد دسترسی کارمندان و محصلان به ژورنال‌های معتبر بین‌المللی در مقایسه با گزارش حفظ سند اعتباردهی سال قبل و گزارش بازنگری مرحله سوم اعتباردهی (قرار داد با کتابخانه های الکترونیکی مانند نورمکس، اسکوپس یا معادل آن)</t>
  </si>
  <si>
    <t>اسناد و شواهد سیستم دوسیه‌داری منظم براساس تطبیق معیارها در سطح هر پوهنځی</t>
  </si>
  <si>
    <t xml:space="preserve">در سطح نهاد تحصیلی، پوهنځی ها و دیپارتمنت ها </t>
  </si>
  <si>
    <t>اسناد و شواهد تطبیق دیدگاه تایید شده پوهنځی ها</t>
  </si>
  <si>
    <t>نهاد تحصیلی، پوهنځی ها و دیپارتمنت ها دارای دیدگاه و مأموریتی است که توسط مراجع ذیربط تصویب شده می‌باشد.</t>
  </si>
  <si>
    <t>اسناد و شواهد تأییدی پلان عملیاتی پوهنځی ها توسط شورای علمی پوهنځی ها</t>
  </si>
  <si>
    <t>اسناد و شواهد تأییدی پلان عملیاتی دیپارتمنت ها توسط شورای علمی پوهنځی ها</t>
  </si>
  <si>
    <t>آگاهی‌دهی دیدگاه و مأموریت در سطح نهاد، پوهنځی ها و دیپارتمنت ها</t>
  </si>
  <si>
    <t xml:space="preserve">اسناد و شواهد آگاهی دیپارتمنت از سهم‌گیری محصلان در برنامه‌های رقابتی علمی از سوی پوهنځی </t>
  </si>
  <si>
    <t>اسناد و شواهد جمع‌آوری پیشنهادات و نظریات هر دیپارتمنت در تدوین پلان مالی پوهنځی ها (مکتوب پوهنځی، تکثیر آن به دیپارتمنت ها، ارسال دوباره جوابیه آن از طرف دیپارتمنت ها به پوهنځی ها)</t>
  </si>
  <si>
    <t>اسناد و شواهد جمع‌آوری پیشنهادهای آمرین واحدهای مربوطه (مکتوب پوهنځی، تکثیر آن به آمریت های مربوطه و ارسال دوباره آن به پوهنځی ها)</t>
  </si>
  <si>
    <t>اسناد و شواهد فورمه‌های ارزیابی استادان توسط پوهنځی ها</t>
  </si>
  <si>
    <t>اسناد و شواهد تحلیل فورمه‌های ارزیابی خودی استادان، توسط آمرین دیپارتمنت ها و پوهنځی ها</t>
  </si>
  <si>
    <t>اسناد و شواهد اجراآت نهاد در قبال تخطی‌های اکادمیک (چند مورد، با تفکیک پوهنځی ها و دیپارتمنت ها)</t>
  </si>
  <si>
    <t>2.1.2</t>
  </si>
  <si>
    <t>2.2.7</t>
  </si>
  <si>
    <t>3.2.1</t>
  </si>
  <si>
    <t>3.4.2</t>
  </si>
  <si>
    <t>5.6.2</t>
  </si>
  <si>
    <t>7.8.1</t>
  </si>
  <si>
    <t>9.1.3</t>
  </si>
  <si>
    <t>11.1.1</t>
  </si>
  <si>
    <t>کتلاگ نهاد دارای بخش های تاریخچه مختصر، دیدگاه و ماموریت، اهداف، معرفی امکانات زیربنایی و روبنایی، معرفی برنامه های علمی، نظام تحصیلی، استادان و کارمندان است</t>
  </si>
  <si>
    <t>کتلاگ پوهنځی ها دارای بخش های تاریخچه مختصر، دیدگاه و ماموریت، اهداف، معرفی امکانات زیربنایی و روبنایی، معرفی برنامه های علمی، نظام تحصیلی، استادان و کارمندان است</t>
  </si>
  <si>
    <t>سند ارزیابی سالانه آمرین بخش های اداری نهاد تحصیلی از طرف آمر مستقیم و آمر مافوق</t>
  </si>
  <si>
    <t>سند ارزیابی مدیران بخش های اداری نهاد تحصیلی از طرف آمر مستقیم و آمر مافوق</t>
  </si>
  <si>
    <t>اسناد و شواهد نشر مقالات علمی استادان با تفکیک دیپارتمنت ها مطابق به ترفیع علمی شان یعنی هر سه سال یک مقاله و پوهنوال و پوهاند هر سه سال یک مقاله. اما در نهاد های تحصیلات عالی خصوصی نیز در هر دیپارتمنت چهار تن استاد دایمی لازمی است و هر استاد باید یک مقاله در هر سه سال  (هر استاد با تعداد مقاله های آنها) در مجله‌های علمی بین‌المللی نشر میکنند</t>
  </si>
  <si>
    <t>کتاب راجستر مراجعین استفاده از کتابخانه</t>
  </si>
  <si>
    <t xml:space="preserve">کتاب/دیتابس راجستر مراجعین </t>
  </si>
  <si>
    <t>کتلاگ برنامه ها دارای بخش های تاریخچه مختصر، دیدگاه و ماموریت، اهداف، معرفی امکانات زیربنایی و روبنایی، معرفی برنامه های علمی، نظام تحصیلی، استادان و کارمندان است</t>
  </si>
  <si>
    <t>گزارش بررسی حفظ سند اعتباردهی</t>
  </si>
  <si>
    <r>
      <t>فعالیت‌های اکادمیک شرح:</t>
    </r>
    <r>
      <rPr>
        <sz val="8"/>
        <rFont val="Bahij Zar"/>
        <family val="1"/>
      </rPr>
      <t xml:space="preserve"> برنامه‌های تحقیقی و تدریسی نهاد مأموریت نهاد تحصیلی را به حیث عامل انکشاف اجتماعی، اقتصادی و فرهنگی منعکس می‌سازد.</t>
    </r>
  </si>
  <si>
    <t xml:space="preserve">اسناد و شواهد گزارش تطبیقی پلان  ارتقای ظرفیت کمی استادان در مطابقت با اهداف استراتیژیک نهاد (پلان جذب اعضای کادری) و مقایسه آن با گزارش حفظ سند اعتباردهی سال قبل و گزارش بازنگری مرحله سوم اعتباردهی </t>
  </si>
  <si>
    <t xml:space="preserve">اسناد و شواهد گزارش تطبیقی پلان  ارتقای ظرفیت کیفی استادان (پلان‌های آموزشی) مقایسه آن با گزارش حفظ سند اعتباردهی سال قبل و گزارش بازنگری مرحله سوم اعتباردهی </t>
  </si>
  <si>
    <t xml:space="preserve">اسناد و شواهد گزارش تطبیقی پلان ارتقای ظرفیت کارمندان اداری و خدماتی مطابق با اهداف استراتیژیک نهاد، پلان مرکز انکشافی نهاد و مقایسه آن با گزارش حفظ سند اعتباردهی سال قبل و گزارش بازنگری مرحله سوم اعتباردهی </t>
  </si>
  <si>
    <t>اسناد و شواهد گزارش تطبیقی پلان ارتقای ظرفیت کارمندان اداری و خدماتی و میزان تطبیق آن (اسم برنامه آموزشی، موضوعات که ارایه شده، تاریخ تدویر برنامه آموزشی و میزان موثریت آن از طریق ارایه خدمات روزانه کارمندان)</t>
  </si>
  <si>
    <t>تحلیل و ارسال معلومات محصلان به وزارت تحصیلات عالی به شکل سمستروار و سالانه (خصوصی)</t>
  </si>
  <si>
    <r>
      <rPr>
        <b/>
        <sz val="10"/>
        <rFont val="Bahij Zar"/>
        <family val="1"/>
      </rPr>
      <t>گزارش بررسی حفظ سند اعتباردهی</t>
    </r>
    <r>
      <rPr>
        <sz val="10"/>
        <rFont val="Bahij Zar"/>
        <family val="1"/>
      </rPr>
      <t xml:space="preserve">: اسناد و شواهد یک ساله نهاد تحت بررسی در شرح و مشاهدات قابل محاسبه است </t>
    </r>
  </si>
  <si>
    <t>اسم، تخلص، رتبه علمی، درجه تحصیل و نقش اشتراک کننده گان</t>
  </si>
  <si>
    <t>هیئت بررسی</t>
  </si>
  <si>
    <t>شرح و پیشنهادات هیئت بررسی کننده</t>
  </si>
  <si>
    <t xml:space="preserve">حسابدهی هیئت رهبری </t>
  </si>
  <si>
    <t>هیئت رهبری نهاد تحصیلی به طور مستمر از پروسۀ رسیدگی به شکایات اعضای کادر علمی و کارمندان‌اش نظارت نموده و آن را مدیریت می‌کند.</t>
  </si>
  <si>
    <t>تاریخ بررسی:</t>
  </si>
  <si>
    <t xml:space="preserve">فیصدی که در برخی موارد مختص برای نهادهای دولتی است برای نهادهای خصوصی فیصدی آن مکمل اهدا گردد و برعکس آن </t>
  </si>
  <si>
    <t>مکاتیب و اسناد مربوطه جهت اخبار پلان عملیاتی به مراجع ذیربط جهت اجراات بعدی</t>
  </si>
  <si>
    <t xml:space="preserve">پوهنځی ها دارای کمیتۀهای فرعی پلان استراتژیک بوده و کمیتۀ به شکل فعال آن وجود دارد </t>
  </si>
  <si>
    <t xml:space="preserve">گزارش تطبیقی تأیید شدۀ پلان عملیاتی از سوی شورای علمی پوهنځی ها </t>
  </si>
  <si>
    <t>اسناد و شواهد ارایۀ برنامه‌های معرفی جدیدالشمولان در سطح پوهنځی ها (مصاحبه با محصلان یا اسناد آن)</t>
  </si>
  <si>
    <t>سند ارزیابی روسای پوهنځی ها توسط رییس یا معاون علمی نهاد تحصیلی</t>
  </si>
  <si>
    <t xml:space="preserve">پروسه در سطح پوهنځی ها </t>
  </si>
  <si>
    <t>اسناد و شواهد تقرر کارمندان آمریت به منظور رفع چالش‌ها و مشکلات تکنالوژی معلوماتی دیپارتمنت ها، پوهنځی ها و نهاد (درجه تحصیل، سال فراغت، تجربه کاری، آگاهی از لایحه وظایف و پلان عملیاتی، آموزش های مسلکی، مصاحبه با پوهنځی ها ، دیپارتمنت ها و بخش های اداری نهاد...)</t>
  </si>
  <si>
    <t>اسناد و شواهد تطبیق دیدگاه تایید شده دیپارتمنت های فارغ ده</t>
  </si>
  <si>
    <t>شواهد و اسناد نصب دیدگاه و مأموریت نهاد در نواحی قابل دید در سطح نهاد (کتلاک، ویب سایت، صفحات اجتماعی، بنر ...)</t>
  </si>
  <si>
    <t>شواهد و اسناد نصب دیدگاه و مأموریت پوهنځی ها در نواحی قابل دید در سطح پوهنځی ها (کتلاک، ویب سایت، صفحات اجتماعی، بنر ...)</t>
  </si>
  <si>
    <t>شواهد و اسناد نصب دیدگاه و مأموریت دیپارتمنت ها در نواحی قابل دید در سطح دیپارتمنت ها (کتلاک، ویب سایت، صفحات اجتماعی، بنر ...)</t>
  </si>
  <si>
    <t xml:space="preserve">گزارش از تطبیق پلان کاری سالانۀ آمریت دیپارتمنت‌های پوهنځی های نهاد تحصیلی و مطابقت آن با لایحه وظایف </t>
  </si>
  <si>
    <t>تطبیق تجدید نظر در روش تدریس</t>
  </si>
  <si>
    <t>اسناد و شواهد تحقیقات پالیسی استادان با تفکیک دیپارتمنت ها بعد از تائیدی کمیته تحقیق نهاد (هر استاد با تعداد مقاله های آن) و نشر آن در یکی از مجله‌های داخلی یا بین‌المللی (اعتبار و اهمیت مجله داخلی و بین المللی در چه حد است. در لست ژورنال های تائید شده وزارت تحصیلات عالی موجود باشد. اگر در هایپیک نشر شده باشد محاسبه نمیگردد)</t>
  </si>
  <si>
    <t xml:space="preserve">حمایت از تحقیق </t>
  </si>
  <si>
    <t xml:space="preserve">اسناد و شواهد نسبت مضمون به استاد (حداکثر 4 مضمون مشابه یا غیرمشابه در عین دیپارتمنت)  اجراات نهاد در مطابقت با پلان استراتیژیک نهاد و مقایسه آن با گزارش حفظ سند اعتباردهی سال قبل و گزارش بازنگری مرحله سوم اعتباردهی </t>
  </si>
  <si>
    <t>اسناد و شواهد پلان انفرادی استادان، میزان استفاده از نتایج ارزیابی و موجودیت آن در دوسیه دیپارتمنت ها همراه با گزارش آن</t>
  </si>
  <si>
    <t xml:space="preserve">کمیته رسیدگی به شکایات و مدیریت آن </t>
  </si>
  <si>
    <t>کمیته های فرعی نظم و دسپلین در سطح پوهنځی ها</t>
  </si>
  <si>
    <t xml:space="preserve"> کمیته نظم و دسپلین در سطح نهاد</t>
  </si>
  <si>
    <t>اسناد و شواهد موجودیت دسترسی به کتابخانه دیجیتالی (کتابها در سایت ها انلاین باشد، احصائیه دقیق کتابها در سطح نهاد، مآخذهای جدید، کتابها مطابق به رشته ها، مآخذهای جدید رشته ها، کتابخانه  شبکه یی باشد، برای محصلان مجانی باشد</t>
  </si>
  <si>
    <t xml:space="preserve"> اسناد و شواهد موجودیت دسترسی به کتابخانه الکترونیکی (کتابهای PDF در کمپیوتر های کتابخانه باشد، احصائیه دقیق کتابها در سطح نهاد، مآخذهای جدید در سطح نهاد، کتابها مطابق به رشته ها، مآخذهای جدید رشته ها، تنظیمات آن از طریق یک سرور باشد</t>
  </si>
  <si>
    <t>پروسۀ میتودیک آمریت یا مدیریت کتابخانه</t>
  </si>
  <si>
    <t xml:space="preserve">اسناد و شواهد موجودیت 3 عنوان کتاب مختلف الکترونیک برای هر محصل </t>
  </si>
  <si>
    <t>اسناد و شواهد موجودیت کمپیوتر لب در سطح نهاد مطابق به اهداف استراتیژیک نهاد  در مقایسه با گزارش حفظ سند اعتباردهی سال قبل و گزارش بازنگری مرحله سوم اعتباردهی (مساحت صنف مناسب نیازمندی محصلان باشد، تعداد دقیق محصلان صنف، مصاحبه با محصلان و استادان ... )</t>
  </si>
  <si>
    <t xml:space="preserve">کتاب راجستر مراجعین استفاده از لابراتوار مطابق به خواست نصاب </t>
  </si>
  <si>
    <t>شواهد و موجودیت آمریت تکنالوژی معلوماتی در سطح نهاد و انکشافات آن مطابق با اهداف استراتیژیک نهاد در مقایسه با گزارش حفظ سند اعتباردهی سال قبل و گزارش بازنگری مرحله سوم اعتباردهی (احصائیه دقیق تجهیزات، حضور در اوقات رسمی از طریق مصاحبه با محصلین و استادان ...)</t>
  </si>
  <si>
    <t xml:space="preserve">اسناد و شواهد موجودیت کلنیک صحی (سراپا) و داکتر آن برای اعضای کادری، محصلان و کارمندان در مقایسه با گزارش حفظ سند اعتباردهی سال قبل و گزارش بازنگری مرحله سوم اعتباردهی </t>
  </si>
  <si>
    <t xml:space="preserve">هیئت نظارت، از تطبیق پلان استراتیژیک در سطح نهاد، پوهنځی ها و دیپارتمنت ها نظارت می‌نماید </t>
  </si>
  <si>
    <t>گزارش‌های ربعوار و توحیدی سالانۀ نظارت از تطبیق پلان عملیاتی سطح نهاد توسط هیئت</t>
  </si>
  <si>
    <t>اسناد و شواهد کتابخانه مرکزی (احصائیه دقیق کتابها در سطح نهاد، مآخذهای جدید در سطح نهاد، کتابها مطابق به رشته ها، احصائیه دقیق مآخذهای جدید رشته ها)</t>
  </si>
  <si>
    <t xml:space="preserve">معینیت علمی </t>
  </si>
  <si>
    <t>معینیت علمی</t>
  </si>
  <si>
    <t xml:space="preserve">موجودیت شفاخانه کادری (صنوف معیاری و مجهز برای تدریس محصلان در بخش های گروپی، احصائیه دقیق پرسونل با تفکیک داکتر، نرس، قابله، کارگر ها، احصائیه دقیق تعداد بستر، تجهیزات، تعداد مراجعین و مصاحبه با محصلین که به پرکتیک معرفی هستند، مصاحبه با مریضان و نظافت شفاخانه ...) </t>
  </si>
  <si>
    <t>1401/07/31</t>
  </si>
  <si>
    <t>1401/07/30</t>
  </si>
  <si>
    <t>اسم: پوهنتون X</t>
  </si>
  <si>
    <t>3.2.3</t>
  </si>
  <si>
    <t>مرحلۀ حفظ سند اعتباردهی سال (اول، دوم، سوم، چهارم، پنجم)</t>
  </si>
  <si>
    <t>8.5.1</t>
  </si>
  <si>
    <t>8.5.2</t>
  </si>
  <si>
    <t>برای نهادهای تحصیلات عالی که برنامه های طبی دارند</t>
  </si>
  <si>
    <t>گزارش‌های توحیدی سمستروار نظارت از تطبیق پلان عملیاتی سطح پوهنځی ها توسط هیئت</t>
  </si>
  <si>
    <t>گزارش‌های توحیدی سمستروار نظارت از تطبیق پلان عملیاتی سطح دیپارتمنت ها توسط هیئت</t>
  </si>
  <si>
    <r>
      <t>اسناد و شواهد چارت زمانی استفاده از کتابخانه (حداقل در</t>
    </r>
    <r>
      <rPr>
        <sz val="8"/>
        <color rgb="FFFF0000"/>
        <rFont val="Bahij Zar"/>
        <family val="1"/>
      </rPr>
      <t xml:space="preserve"> </t>
    </r>
    <r>
      <rPr>
        <sz val="8"/>
        <rFont val="Bahij Zar"/>
        <family val="1"/>
      </rPr>
      <t>شیفت‌های مورد نیاز)</t>
    </r>
  </si>
  <si>
    <t xml:space="preserve">اسناد و شواهد موجودیت جمنازیوم در سطح نهاد </t>
  </si>
  <si>
    <t xml:space="preserve">اسناد و شواهد موجودیت ادیتوریم در سطح نهاد </t>
  </si>
  <si>
    <t>موجودیت احاطۀ نهاد</t>
  </si>
  <si>
    <r>
      <t>اسناد و شواهد لابراتوارها</t>
    </r>
    <r>
      <rPr>
        <sz val="8"/>
        <rFont val="Bahij Zar"/>
        <family val="1"/>
      </rPr>
      <t xml:space="preserve"> مطابق به رشته های موجود در سطح پوهنځی های مربوطه  (شخص مسلکی، میز و چوکی استندرد، تعداد دستگاه های لابرتواری، مواد مورد نیاز لابرتوارها، رهنمود کار های لابراتواری، مکان مناسب مطابق نیازمندی محصلان و احصائیه دقیق تجهیزات موجود از طریق مصاحبه با محصلین و استادان ...)</t>
    </r>
  </si>
  <si>
    <t>فعالیت های تحقیق</t>
  </si>
  <si>
    <t>نهاد سعی می‌کند مطابق به معیارهای اخلاقی عمل نموده، تا از فساد، واسطه و قوم‌پرستی جلوگیری به عمل آمده  و نیز شفافیت کاری و انصاف در تمامی عرصه کاری نافذ گردد.</t>
  </si>
  <si>
    <t>1.2.2</t>
  </si>
  <si>
    <t xml:space="preserve">انصاف و عدالت </t>
  </si>
  <si>
    <t>موجودیت آمریت و کمیتۀ دعوت و ارشاد در سطح نهاد</t>
  </si>
  <si>
    <t xml:space="preserve">شواهد گزارش تطبیق پلان عملیاتی آمریت دعوت و ارشاد </t>
  </si>
  <si>
    <t>سند لایحۀ وظایف کمیتۀ اصلی دعوت و ارشاد</t>
  </si>
  <si>
    <t>سند پلان عملیاتی سالانه کمیتۀ  دعوت و ارشاد</t>
  </si>
  <si>
    <t>تأییدی اعضا و آمر کمیتۀ توسط شورای علمی نهاد تحصیلی</t>
  </si>
  <si>
    <t>موجودیت کتاب جلسات و ثبت صورت جلسات کمیتۀ  دعوت و ارشاد نهاد تحصیلی (اجندا و فیصله ها مطابق به لایحه وظایف کمیتۀ و مسئولیت که از سوی شورای علمی نهاد سپرده شده بحث می شود)</t>
  </si>
  <si>
    <t>امکانات</t>
  </si>
  <si>
    <t>مهارت‌های محصلان</t>
  </si>
  <si>
    <t>میتودولوژی شرح:</t>
  </si>
  <si>
    <t>معیار اصلی شماره (11): تکنالوژی معلوماتی و سهولت‌ها</t>
  </si>
  <si>
    <t xml:space="preserve">اسناد و شواهد نسبت محصل بر استاد (بخش علوم اجتماعی 1/45 و علوم طبی 1/25) اجراات نهاد در مطابقت با پلان استراتیژیک نهاد و مقایسه آن با گزارش حفظ سند اعتباردهی سال قبل و گزارش بازنگری مرحله سوم اعتباردهی </t>
  </si>
  <si>
    <t>گزارش تطبیقی تأیید شدۀ پلان عملیاتی کمیته اصلی پلان استراتیژیک از سوی شورای علمی نهاد (کمیته اصلی پلان استراتیژیک بعد از تدوین پلان استراتیژیک، مسؤلیت نظارت از تطبیق پلان استراتیژیک را دارد)</t>
  </si>
  <si>
    <t>پلان‌گذاری عملیاتی</t>
  </si>
  <si>
    <t>نهاد پلان عملیاتی سالانه را انکشاف می‌دهد که در آن چگونگی تطبیق پلان استراتژیک به جزئیات  گنجانیده شده است و کارمندان را در انکشاف پلان عملیاتی سالانه خویش سهیم میسازد</t>
  </si>
  <si>
    <t>پوهنځی ها پلان عملیاتی سالانه را انکشاف می‌دهد که در آن چگونگی تطبیق پلان استراتژیک به جزئیات  گنجانیده شده است و کارمندان را در انکشاف پلان عملیاتی سالانه خویش سهیم میسازد</t>
  </si>
  <si>
    <t>برنامه ها پلان عملیاتی سالانه را انکشاف می‌دهد که در آن چگونگی تطبیق پلان استراتژیک به جزئیات  گنجانیده شده است و کارمندان را در انکشاف پلان عملیاتی سالانه خویش سهیم میسازد</t>
  </si>
  <si>
    <t xml:space="preserve">نهاد کارمندان مربوطه را در انکشاف پلان عملیاتی سالانۀ خویش سهیم می‌سازد </t>
  </si>
  <si>
    <t xml:space="preserve">پوهنځی کارمندان مربوطه را در انکشاف پلان عملیاتی سالانه خویش سهیم می‌سازد </t>
  </si>
  <si>
    <t xml:space="preserve">دیپارتمنت اعضای کادری خویش را در تدوین پلان عملیاتی سهیم می‌سازد </t>
  </si>
  <si>
    <t>اسناد و شواهد تأییدی پلان عملیاتی توسط شورای علمی نهاد تحصیلی</t>
  </si>
  <si>
    <t>اسناد و شواهد تأییدی گزارش تطبیقی پلان عملیاتی توسط شورای علمی نهاد تحصیلی</t>
  </si>
  <si>
    <t>اسناد و شواهد تأییدی گزارش تطبیقی پلان عملیاتی پوهنځی ها توسط شورای علمی پوهنځی ها</t>
  </si>
  <si>
    <t>اسناد و شواهد تأییدی گزارش تطبیقی پلان عملیاتی دیپارتنمت ها توسط شورای علمی پوهنځی ها</t>
  </si>
  <si>
    <t>نهاد کارمندان اکادمیک و اداری خویش را در روند نظارت از تطبیق پلان عملیاتی سال مورد نظر سهیم ساخته و پیشنهادهای شان را در مورد نقاط ضعف در پلان عملیاتی سال آینده می‌گنجاند.</t>
  </si>
  <si>
    <t xml:space="preserve">نهاد تمام معلومات خویش را در مورد دیدگاه، مأموریت، پلان استراتژی، پلان عملیاتی و گزارش تطبیقی پلان عملیاتی از طرق مختلفه شریک می‌سازید. </t>
  </si>
  <si>
    <t xml:space="preserve">گزارش از تطبیق پلان کاری سالانۀ رییس نهاد تحصیلی و مطابقت آن با لایحه وظایف </t>
  </si>
  <si>
    <t xml:space="preserve">گزارش از تطبیق پلان کاری سالانۀ معاون علمی امور نهاد تحصیلی و مطابقت آن با لایحه وظایف </t>
  </si>
  <si>
    <t xml:space="preserve">گزارش از تطبیق پلان کاری سالانۀ معاون امور محصلان نهاد تحصیلی و مطابقت آن با لایحه وظایف </t>
  </si>
  <si>
    <t xml:space="preserve">گزارش از تطبیق پلان کاری سالانۀ معاون مالی و اداری نهاد تحصیلی و مطابقت آن با لایحه وظایف </t>
  </si>
  <si>
    <t xml:space="preserve">گزارش از تطبیق پلان کاری سالانۀ روسای پوهنځیهای نهاد تحصیلی و مطابقت آن با لایحه وظایف </t>
  </si>
  <si>
    <t xml:space="preserve">گزارش از تطبیق پلان کاری آمرین بخش های اداری نهاد تحصیلی و مطابقت آن با لایحه وظایف </t>
  </si>
  <si>
    <t xml:space="preserve">گزارش از تطبیق پلان کاری مدیران بخش های اداری نهاد تحصیلی و مطابقت آن با لایحه وظایف </t>
  </si>
  <si>
    <t>گزارش تطبیقی تأیید شدۀ پلان عملیاتی کمیته اصلی امتحانات از سوی شورای علمی نهاد</t>
  </si>
  <si>
    <t>گزارش تطبیقی تأیید شدۀ پلان عملیاتی کمیته اصلی آموزش الکتروینک از سوی شورای علمی نهاد</t>
  </si>
  <si>
    <t>گزارش تطبیقی تأیید شدۀ پلان عملیاتی کمیته اصلی تحقیق از سوی شورای علمی نهاد</t>
  </si>
  <si>
    <t xml:space="preserve">اسناد و شواهد برگزاری سمینارهای تحقیقی در سطح نهاد (اسم سیمینار، تاریخ تدویر و موضوعات که ارایه شده) در مقایسه با گزارش حفظ سند اعتباردهی سال قبل و گزارش بازنگری مرحله سوم اعتباردهی </t>
  </si>
  <si>
    <t xml:space="preserve">تمام پالیسی ها و پروسه های استخدام تعیین حجم کار و ارتقای کارمندان بر اساس شایستگی و شفافیت تظیم گردیده است. </t>
  </si>
  <si>
    <t>گزارش تطبیقی تأیید شدۀ پلان عملیاتی کمیته اصلی ارتقای کیفیت از سوی شورای علمی نهاد</t>
  </si>
  <si>
    <t>اسناد و شواهد پلان عملیاتی آمریت ارتقای کیفیت که از سوی شورای علمی تأیید شده باشد.</t>
  </si>
  <si>
    <t>اسناد و شواهد گزارش تطبیقی پلان عملیاتی آمریت ارتقای کیفیت (ربعوار)</t>
  </si>
  <si>
    <t>اسناد و شواهد سیستم دوسیه‌داری منظم آمریت ارتقای کیفیت براساس تطبیق معیارها</t>
  </si>
  <si>
    <t xml:space="preserve">گزارش تطبیقی تأیید شدۀ پلان عملیاتی کمیته های فرعی ارتقای کیفیت از سوی شورای علمی پوهنځی ها </t>
  </si>
  <si>
    <t>اسناد و شواهد مجهز بودن آمریت ارتقای کیفیت در سطح نهاد</t>
  </si>
  <si>
    <t>اسناد و شواهد برگزاری برنامه‌های ارتقای معلومات اعضای کادر علمی و اداری توسط آمریت ارتقای کیفیت در سطح نهاد (عنوان برنامه، زمان تدویر آن، موضوعات ارایه شده، اشتراک کننده گان و موثریت آن از طریق مصاحبه)</t>
  </si>
  <si>
    <t>پروسه میتودیک آمریت ارتقای کیفیت</t>
  </si>
  <si>
    <t>اسناد و شواهد انکشاف سیستم کمپیوتری کتابخانه (کمپیوتر ها طبق نیاز مطالعه کننده گان باشد، وصل بودن سیستم کمپیوتری کتابخانه به سرور دیتابس یا سرور جداگانه...)</t>
  </si>
  <si>
    <t>موجودیت مسجد مناسب (مکان دایمی برای ادای نماز، پاکی مسجد، مکان مناسب برای وضو ...)</t>
  </si>
  <si>
    <t>گزارش تطبیقی تأیید شدۀ پلان عملیاتی کمیته فرعی های پلان استراتیژیک از سوی شورای علمی پوهنڅی (کمیته فرعی پلان استراتیژیک بعد از تدوین پلان استراتیژیک، مسؤلیت نظارت از تطبیق پلان استراتیژیک را دارد)</t>
  </si>
  <si>
    <t xml:space="preserve">گزارش تطبیقی تأیید شدۀ پلان عملیاتی کمیته های فرعی امتحانات از سوی شورای علمی پوهنځی ها </t>
  </si>
  <si>
    <t xml:space="preserve">گزارش تطبیقی تأیید شدۀ پلان عملیاتی کمیته های فرعی آموزش الکتروینک از سوی شورای علمی پوهنځی ها </t>
  </si>
  <si>
    <t xml:space="preserve">گزارش تطبیقی تأیید شدۀ پلان عملیاتی کمیته فرعی های تحقیق از سوی شورای علمی پوهنځی ها </t>
  </si>
  <si>
    <t xml:space="preserve">فارمت تائید شده جلسه مورخ 1401/07/16 شماره (18) بورد تضمین کیفیت و اعتباردهی
تجدید شده جلسه مورخ 1401/10/10 شماره (26) بورد تضمین کیفیت و اعتباردهی
منظور شده حکم شماره 2330/2848 مورخ 1444/03/23 مقام وزارت تحصیلات عالی
 </t>
  </si>
  <si>
    <t xml:space="preserve">اسناد و شواهد نشر مقالات علمی استادان با تفکیک دیپارتمنت ها، رتبه علمی پوهنیار و پوهنمل یک مقاله و یک کنفرانس و پوهندوی، پوهنوال و پوهاند دو مقاله و دو کنفرانس. اما در نهاد های تحصیلات عالی خصوصی در هر دیپارتمت چهار تن استاد دایمی لازمی است و هر استاد باید یک مقاله و یک کنفرانس در سال (هر استاد با تعداد مقاله ها و کنفرانس های ارایه شده آنها) در مجله‌های علمی داخلی نشر میکنند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</si>
</sst>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24" x14ac:knownFonts="1">
    <font>
      <sz val="11"/>
      <color theme="1"/>
      <name val="Calibri"/>
      <family val="2"/>
      <scheme val="minor"/>
    </font>
    <font>
      <sz val="11"/>
      <color theme="1"/>
      <name val="Calibri"/>
      <family val="2"/>
      <scheme val="minor"/>
    </font>
    <font>
      <b/>
      <sz val="14"/>
      <color theme="1"/>
      <name val="Bahij Zar"/>
      <family val="1"/>
    </font>
    <font>
      <sz val="8"/>
      <name val="Bahij Zar"/>
      <family val="1"/>
    </font>
    <font>
      <sz val="11"/>
      <color theme="1"/>
      <name val="Bahij Zar"/>
      <family val="1"/>
    </font>
    <font>
      <b/>
      <sz val="11"/>
      <color theme="1"/>
      <name val="Bahij Zar"/>
      <family val="1"/>
    </font>
    <font>
      <sz val="8"/>
      <name val="Bahij Jalal"/>
      <family val="1"/>
    </font>
    <font>
      <b/>
      <sz val="12"/>
      <color theme="1"/>
      <name val="Bahij Zar"/>
      <family val="1"/>
    </font>
    <font>
      <b/>
      <sz val="22"/>
      <color theme="1"/>
      <name val="Bahij Zar"/>
      <family val="1"/>
    </font>
    <font>
      <b/>
      <sz val="16"/>
      <color theme="1"/>
      <name val="Bahij Zar"/>
      <family val="1"/>
    </font>
    <font>
      <b/>
      <sz val="8"/>
      <name val="Bahij Zar"/>
      <family val="1"/>
    </font>
    <font>
      <b/>
      <sz val="10"/>
      <name val="Bahij Zar"/>
      <family val="1"/>
    </font>
    <font>
      <sz val="10"/>
      <name val="Bahij Zar"/>
      <family val="1"/>
    </font>
    <font>
      <b/>
      <sz val="12"/>
      <name val="Bahij Zar"/>
      <family val="1"/>
    </font>
    <font>
      <sz val="12"/>
      <name val="Bahij Zar"/>
      <family val="1"/>
    </font>
    <font>
      <sz val="16"/>
      <name val="Bahij Zar"/>
      <family val="1"/>
    </font>
    <font>
      <sz val="14"/>
      <name val="Bahij Zar"/>
      <family val="1"/>
    </font>
    <font>
      <b/>
      <sz val="9"/>
      <name val="Bahij Zar"/>
      <family val="1"/>
    </font>
    <font>
      <sz val="9"/>
      <name val="Bahij Zar"/>
      <family val="1"/>
    </font>
    <font>
      <b/>
      <sz val="11"/>
      <name val="Bahij Zar"/>
      <family val="1"/>
    </font>
    <font>
      <b/>
      <sz val="14"/>
      <name val="Bahij Zar"/>
      <family val="1"/>
    </font>
    <font>
      <sz val="8"/>
      <color rgb="FFFF0000"/>
      <name val="Bahij Zar"/>
      <family val="1"/>
    </font>
    <font>
      <b/>
      <sz val="10"/>
      <color theme="0"/>
      <name val="Bahij Zar"/>
      <family val="1"/>
    </font>
    <font>
      <sz val="8"/>
      <color theme="1"/>
      <name val="Bahij Zar"/>
      <family val="1"/>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508">
    <xf numFmtId="0" fontId="0" fillId="0" borderId="0" xfId="0"/>
    <xf numFmtId="10" fontId="3" fillId="0" borderId="33" xfId="1" applyNumberFormat="1" applyFont="1" applyFill="1" applyBorder="1" applyAlignment="1" applyProtection="1">
      <alignment horizontal="center" vertical="center"/>
    </xf>
    <xf numFmtId="10" fontId="3" fillId="0" borderId="14" xfId="1" applyNumberFormat="1" applyFont="1" applyFill="1" applyBorder="1" applyAlignment="1" applyProtection="1">
      <alignment horizontal="center" vertical="center"/>
    </xf>
    <xf numFmtId="2" fontId="3" fillId="0" borderId="0" xfId="0" applyNumberFormat="1" applyFont="1" applyFill="1" applyProtection="1"/>
    <xf numFmtId="10" fontId="10" fillId="0" borderId="17" xfId="1" applyNumberFormat="1" applyFont="1" applyFill="1" applyBorder="1" applyAlignment="1" applyProtection="1">
      <alignment horizontal="center" vertical="center"/>
    </xf>
    <xf numFmtId="0" fontId="3" fillId="0" borderId="1" xfId="0"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0" fontId="5" fillId="0" borderId="0" xfId="0" applyFont="1" applyBorder="1" applyAlignment="1" applyProtection="1">
      <alignment horizontal="center" vertical="center"/>
      <protection locked="0"/>
    </xf>
    <xf numFmtId="10" fontId="6" fillId="0" borderId="14" xfId="1" applyNumberFormat="1" applyFont="1" applyFill="1" applyBorder="1" applyAlignment="1" applyProtection="1">
      <alignment horizontal="center" vertical="center" wrapText="1"/>
      <protection locked="0"/>
    </xf>
    <xf numFmtId="10" fontId="3" fillId="0" borderId="33" xfId="1" applyNumberFormat="1" applyFont="1" applyFill="1" applyBorder="1" applyAlignment="1" applyProtection="1">
      <alignment horizontal="center" vertical="center"/>
      <protection locked="0"/>
    </xf>
    <xf numFmtId="10" fontId="3" fillId="0" borderId="14" xfId="1" applyNumberFormat="1" applyFont="1" applyFill="1" applyBorder="1" applyAlignment="1" applyProtection="1">
      <alignment horizontal="center" vertical="center"/>
      <protection locked="0"/>
    </xf>
    <xf numFmtId="10" fontId="3" fillId="0" borderId="14" xfId="1" applyNumberFormat="1" applyFont="1" applyFill="1" applyBorder="1" applyAlignment="1" applyProtection="1">
      <alignment horizontal="center" vertical="center" wrapText="1"/>
      <protection locked="0"/>
    </xf>
    <xf numFmtId="10" fontId="3" fillId="0" borderId="21" xfId="1" applyNumberFormat="1" applyFont="1" applyFill="1" applyBorder="1" applyAlignment="1" applyProtection="1">
      <alignment horizontal="center" vertical="center" wrapText="1"/>
      <protection locked="0"/>
    </xf>
    <xf numFmtId="0" fontId="3" fillId="0" borderId="29" xfId="0" applyFont="1" applyFill="1" applyBorder="1" applyAlignment="1" applyProtection="1">
      <alignment horizontal="right" vertical="center" wrapText="1"/>
    </xf>
    <xf numFmtId="10" fontId="3" fillId="0" borderId="14" xfId="1" applyNumberFormat="1" applyFont="1" applyFill="1" applyBorder="1" applyAlignment="1" applyProtection="1">
      <alignment horizontal="center" vertical="center" wrapText="1"/>
    </xf>
    <xf numFmtId="10" fontId="3" fillId="0" borderId="21" xfId="1" applyNumberFormat="1" applyFont="1" applyFill="1" applyBorder="1" applyAlignment="1" applyProtection="1">
      <alignment horizontal="center" vertical="center" wrapText="1"/>
    </xf>
    <xf numFmtId="0" fontId="3" fillId="0" borderId="0" xfId="0" applyFont="1" applyFill="1" applyProtection="1"/>
    <xf numFmtId="0" fontId="4" fillId="0" borderId="0" xfId="0" applyFont="1" applyProtection="1">
      <protection locked="0"/>
    </xf>
    <xf numFmtId="0" fontId="4" fillId="0" borderId="0" xfId="0" applyFont="1" applyBorder="1" applyProtection="1">
      <protection locked="0"/>
    </xf>
    <xf numFmtId="0" fontId="4" fillId="0" borderId="0" xfId="0" applyFont="1" applyBorder="1" applyAlignment="1" applyProtection="1">
      <alignment horizontal="center"/>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2" fillId="0" borderId="0" xfId="0" applyFont="1" applyBorder="1" applyAlignment="1" applyProtection="1">
      <alignment horizontal="right"/>
      <protection locked="0"/>
    </xf>
    <xf numFmtId="0" fontId="4" fillId="0" borderId="0" xfId="0" applyFont="1" applyProtection="1"/>
    <xf numFmtId="0" fontId="4" fillId="0" borderId="0" xfId="0" applyFont="1" applyBorder="1" applyProtection="1"/>
    <xf numFmtId="0" fontId="4" fillId="0" borderId="0" xfId="0" applyFont="1" applyBorder="1" applyAlignment="1" applyProtection="1">
      <alignment horizontal="center"/>
    </xf>
    <xf numFmtId="0" fontId="4" fillId="0" borderId="0" xfId="0" applyFont="1" applyBorder="1" applyAlignment="1" applyProtection="1"/>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12"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3" fillId="0" borderId="0" xfId="0" applyFont="1" applyFill="1" applyBorder="1" applyProtection="1">
      <protection locked="0"/>
    </xf>
    <xf numFmtId="0" fontId="11" fillId="0" borderId="0" xfId="0" applyFont="1" applyFill="1" applyAlignment="1" applyProtection="1">
      <alignment horizontal="right" vertical="center"/>
    </xf>
    <xf numFmtId="0" fontId="12" fillId="0" borderId="0" xfId="0" applyFont="1" applyFill="1" applyAlignment="1" applyProtection="1">
      <alignment horizontal="center"/>
    </xf>
    <xf numFmtId="0" fontId="11" fillId="0" borderId="0" xfId="0" applyFont="1" applyFill="1" applyBorder="1" applyAlignment="1" applyProtection="1">
      <alignment horizontal="center"/>
    </xf>
    <xf numFmtId="0" fontId="13" fillId="0" borderId="0" xfId="0" applyFont="1" applyFill="1" applyAlignment="1" applyProtection="1">
      <alignment horizontal="center" vertical="center"/>
    </xf>
    <xf numFmtId="0" fontId="13" fillId="0" borderId="0" xfId="0" applyFont="1" applyFill="1" applyAlignment="1" applyProtection="1">
      <alignment vertical="center"/>
    </xf>
    <xf numFmtId="0" fontId="11" fillId="0" borderId="0" xfId="0" applyFont="1" applyFill="1" applyBorder="1" applyAlignment="1" applyProtection="1"/>
    <xf numFmtId="0" fontId="11" fillId="0" borderId="0" xfId="0" applyFont="1" applyFill="1" applyAlignment="1" applyProtection="1"/>
    <xf numFmtId="0" fontId="3" fillId="0" borderId="0" xfId="0" applyFont="1" applyFill="1" applyBorder="1" applyProtection="1"/>
    <xf numFmtId="0" fontId="11" fillId="0" borderId="41" xfId="0" applyFont="1" applyFill="1" applyBorder="1" applyAlignment="1" applyProtection="1">
      <alignment horizontal="center" vertical="center"/>
    </xf>
    <xf numFmtId="2" fontId="12" fillId="0" borderId="39" xfId="0" applyNumberFormat="1" applyFont="1" applyFill="1" applyBorder="1" applyAlignment="1" applyProtection="1">
      <alignment horizontal="center" vertical="center"/>
    </xf>
    <xf numFmtId="0" fontId="11" fillId="0" borderId="42" xfId="0" applyFont="1" applyFill="1" applyBorder="1" applyAlignment="1" applyProtection="1">
      <alignment horizontal="center" vertical="center"/>
    </xf>
    <xf numFmtId="2" fontId="12" fillId="0" borderId="38" xfId="0" applyNumberFormat="1"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2" fontId="12" fillId="0" borderId="19" xfId="0" applyNumberFormat="1" applyFont="1" applyFill="1" applyBorder="1" applyAlignment="1" applyProtection="1">
      <alignment horizontal="center" vertical="center"/>
    </xf>
    <xf numFmtId="0" fontId="12" fillId="0" borderId="0" xfId="0" applyFont="1" applyFill="1" applyBorder="1" applyProtection="1"/>
    <xf numFmtId="0" fontId="18" fillId="0" borderId="0" xfId="0" applyFont="1" applyFill="1" applyAlignment="1" applyProtection="1">
      <alignment horizontal="center"/>
    </xf>
    <xf numFmtId="0" fontId="17" fillId="0" borderId="52" xfId="0" applyFont="1" applyFill="1" applyBorder="1" applyAlignment="1" applyProtection="1"/>
    <xf numFmtId="0" fontId="17" fillId="0" borderId="52" xfId="0" applyFont="1" applyFill="1" applyBorder="1" applyAlignment="1" applyProtection="1">
      <alignment horizontal="center"/>
    </xf>
    <xf numFmtId="0" fontId="17" fillId="0" borderId="52" xfId="0" applyFont="1" applyFill="1" applyBorder="1" applyAlignment="1" applyProtection="1">
      <alignment horizontal="right"/>
    </xf>
    <xf numFmtId="0" fontId="10" fillId="0" borderId="0" xfId="0" applyFont="1" applyFill="1" applyBorder="1" applyAlignment="1" applyProtection="1">
      <alignment vertical="center"/>
    </xf>
    <xf numFmtId="0" fontId="10" fillId="0" borderId="8" xfId="0" applyFont="1" applyFill="1" applyBorder="1" applyAlignment="1" applyProtection="1">
      <alignment vertical="center"/>
    </xf>
    <xf numFmtId="0" fontId="3" fillId="0" borderId="5"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xf>
    <xf numFmtId="0" fontId="3" fillId="0" borderId="13" xfId="0" applyFont="1" applyFill="1" applyBorder="1" applyAlignment="1" applyProtection="1">
      <alignment horizontal="right" vertical="center"/>
    </xf>
    <xf numFmtId="0" fontId="10" fillId="0" borderId="4" xfId="0" applyFont="1" applyFill="1" applyBorder="1" applyAlignment="1" applyProtection="1">
      <alignment vertical="center" wrapText="1"/>
    </xf>
    <xf numFmtId="10" fontId="6" fillId="0" borderId="14" xfId="1" applyNumberFormat="1" applyFont="1" applyFill="1" applyBorder="1" applyAlignment="1" applyProtection="1">
      <alignment horizontal="center" vertical="center" wrapText="1"/>
    </xf>
    <xf numFmtId="0" fontId="10" fillId="0" borderId="6" xfId="0" applyFont="1" applyFill="1" applyBorder="1" applyAlignment="1" applyProtection="1">
      <alignment vertical="center" wrapText="1"/>
    </xf>
    <xf numFmtId="10" fontId="10" fillId="0" borderId="17" xfId="1" applyNumberFormat="1" applyFont="1" applyFill="1" applyBorder="1" applyAlignment="1" applyProtection="1">
      <alignment horizontal="center" vertical="center" wrapText="1"/>
    </xf>
    <xf numFmtId="2" fontId="3" fillId="0" borderId="0" xfId="0" applyNumberFormat="1" applyFont="1" applyFill="1" applyBorder="1" applyProtection="1"/>
    <xf numFmtId="0" fontId="11" fillId="0" borderId="0" xfId="0" applyFont="1" applyFill="1" applyBorder="1" applyAlignment="1" applyProtection="1">
      <alignment horizontal="center" vertical="center"/>
    </xf>
    <xf numFmtId="0" fontId="16" fillId="0" borderId="0" xfId="0" applyFont="1" applyFill="1" applyBorder="1" applyAlignment="1" applyProtection="1">
      <alignment horizontal="right" vertical="center"/>
      <protection locked="0"/>
    </xf>
    <xf numFmtId="0" fontId="11" fillId="0" borderId="0" xfId="0" applyFont="1" applyFill="1" applyBorder="1" applyAlignment="1" applyProtection="1">
      <alignment horizontal="right" vertical="center"/>
      <protection locked="0"/>
    </xf>
    <xf numFmtId="0" fontId="12" fillId="0" borderId="0" xfId="0" applyFont="1" applyFill="1" applyBorder="1" applyAlignment="1" applyProtection="1">
      <alignment horizontal="right" vertical="center"/>
      <protection locked="0"/>
    </xf>
    <xf numFmtId="0" fontId="12" fillId="0" borderId="0" xfId="0" applyFont="1" applyFill="1" applyBorder="1" applyProtection="1">
      <protection locked="0"/>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wrapText="1"/>
      <protection locked="0"/>
    </xf>
    <xf numFmtId="0" fontId="3" fillId="0" borderId="1" xfId="0" applyFont="1" applyFill="1" applyBorder="1" applyAlignment="1" applyProtection="1">
      <alignment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center"/>
    </xf>
    <xf numFmtId="0" fontId="3" fillId="0" borderId="0" xfId="0" applyFont="1" applyFill="1" applyAlignment="1" applyProtection="1">
      <alignment horizontal="right" vertical="center"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wrapText="1"/>
    </xf>
    <xf numFmtId="0" fontId="11" fillId="0" borderId="0"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xf>
    <xf numFmtId="0" fontId="11" fillId="0" borderId="1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wrapText="1"/>
    </xf>
    <xf numFmtId="0" fontId="3" fillId="0" borderId="0" xfId="0" applyFont="1" applyFill="1" applyAlignment="1" applyProtection="1">
      <alignment vertical="center"/>
    </xf>
    <xf numFmtId="10" fontId="10" fillId="0" borderId="17" xfId="0" applyNumberFormat="1" applyFont="1" applyFill="1" applyBorder="1" applyAlignment="1" applyProtection="1">
      <alignment horizontal="center" vertical="center" wrapText="1"/>
    </xf>
    <xf numFmtId="0" fontId="3" fillId="0" borderId="0" xfId="0" applyFont="1" applyFill="1" applyProtection="1">
      <protection locked="0"/>
    </xf>
    <xf numFmtId="0" fontId="11" fillId="0" borderId="53"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11" fillId="0" borderId="13"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right" vertical="center" wrapText="1"/>
      <protection locked="0"/>
    </xf>
    <xf numFmtId="0" fontId="12" fillId="0" borderId="32" xfId="0" applyFont="1" applyFill="1" applyBorder="1" applyAlignment="1" applyProtection="1">
      <alignment horizontal="center" vertical="center"/>
    </xf>
    <xf numFmtId="0" fontId="11" fillId="0" borderId="3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right" vertical="center" wrapText="1"/>
      <protection locked="0"/>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right" vertical="top" wrapText="1"/>
    </xf>
    <xf numFmtId="0" fontId="10" fillId="0" borderId="0" xfId="0" applyFont="1" applyFill="1" applyBorder="1" applyAlignment="1" applyProtection="1">
      <alignment horizontal="left" vertical="center"/>
    </xf>
    <xf numFmtId="2" fontId="10" fillId="0" borderId="0" xfId="0" applyNumberFormat="1" applyFont="1" applyFill="1" applyBorder="1" applyAlignment="1" applyProtection="1">
      <alignment horizontal="center" vertical="center" wrapText="1"/>
    </xf>
    <xf numFmtId="9" fontId="10" fillId="0" borderId="0" xfId="0" applyNumberFormat="1" applyFont="1" applyFill="1" applyBorder="1" applyAlignment="1" applyProtection="1">
      <alignment horizontal="center" vertical="center" wrapText="1"/>
    </xf>
    <xf numFmtId="164" fontId="10" fillId="0" borderId="0" xfId="0" applyNumberFormat="1"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10" fillId="0" borderId="28"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10" fillId="0" borderId="0" xfId="0" applyFont="1" applyFill="1" applyBorder="1" applyAlignment="1" applyProtection="1">
      <alignment horizontal="left"/>
    </xf>
    <xf numFmtId="2" fontId="10" fillId="0" borderId="0" xfId="0" applyNumberFormat="1" applyFont="1" applyFill="1" applyBorder="1" applyAlignment="1" applyProtection="1">
      <alignment horizontal="center" vertical="center"/>
    </xf>
    <xf numFmtId="9" fontId="10" fillId="0" borderId="0" xfId="1" applyFont="1" applyFill="1" applyBorder="1" applyAlignment="1" applyProtection="1">
      <alignment horizontal="center" vertical="center"/>
    </xf>
    <xf numFmtId="164" fontId="10" fillId="0" borderId="0" xfId="1" applyNumberFormat="1" applyFont="1" applyFill="1" applyBorder="1" applyAlignment="1" applyProtection="1">
      <alignment horizontal="center" vertical="center"/>
    </xf>
    <xf numFmtId="0" fontId="10" fillId="0" borderId="32" xfId="0" applyFont="1" applyFill="1" applyBorder="1" applyAlignment="1" applyProtection="1">
      <alignment horizontal="center" vertical="center" wrapText="1"/>
    </xf>
    <xf numFmtId="0" fontId="10" fillId="0" borderId="33"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10" fillId="0" borderId="34" xfId="0" applyFont="1" applyFill="1" applyBorder="1" applyProtection="1"/>
    <xf numFmtId="0" fontId="10" fillId="0" borderId="0" xfId="0" applyFont="1" applyFill="1" applyBorder="1" applyProtection="1"/>
    <xf numFmtId="2" fontId="10" fillId="0" borderId="0" xfId="0" applyNumberFormat="1" applyFont="1" applyFill="1" applyBorder="1" applyAlignment="1" applyProtection="1">
      <alignment horizontal="center"/>
    </xf>
    <xf numFmtId="164" fontId="10" fillId="0" borderId="0" xfId="1" applyNumberFormat="1" applyFont="1" applyFill="1" applyBorder="1" applyAlignment="1" applyProtection="1">
      <alignment horizontal="center"/>
    </xf>
    <xf numFmtId="2" fontId="3" fillId="0" borderId="13" xfId="0" applyNumberFormat="1" applyFont="1" applyFill="1" applyBorder="1" applyAlignment="1" applyProtection="1">
      <alignment horizontal="center" vertical="center"/>
      <protection locked="0"/>
    </xf>
    <xf numFmtId="2" fontId="3" fillId="0" borderId="14" xfId="0" applyNumberFormat="1"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vertical="center"/>
      <protection locked="0"/>
    </xf>
    <xf numFmtId="2" fontId="3" fillId="0" borderId="17" xfId="0" applyNumberFormat="1" applyFont="1" applyFill="1" applyBorder="1" applyAlignment="1" applyProtection="1">
      <alignment horizontal="center" vertical="center"/>
      <protection locked="0"/>
    </xf>
    <xf numFmtId="2" fontId="3" fillId="0" borderId="15" xfId="0" applyNumberFormat="1" applyFont="1" applyFill="1" applyBorder="1" applyAlignment="1" applyProtection="1">
      <alignment horizontal="center"/>
      <protection locked="0"/>
    </xf>
    <xf numFmtId="2" fontId="3" fillId="0" borderId="17" xfId="0" applyNumberFormat="1" applyFont="1" applyFill="1" applyBorder="1" applyAlignment="1" applyProtection="1">
      <alignment horizontal="center"/>
      <protection locked="0"/>
    </xf>
    <xf numFmtId="0" fontId="10" fillId="0" borderId="28" xfId="0" applyFont="1" applyFill="1" applyBorder="1" applyProtection="1"/>
    <xf numFmtId="0" fontId="10" fillId="0" borderId="6" xfId="0" applyFont="1" applyFill="1" applyBorder="1" applyProtection="1"/>
    <xf numFmtId="0" fontId="3" fillId="0" borderId="15"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10" fillId="0" borderId="8" xfId="0" applyFont="1" applyFill="1" applyBorder="1" applyAlignment="1" applyProtection="1"/>
    <xf numFmtId="0" fontId="10" fillId="0" borderId="1" xfId="0" applyFont="1" applyFill="1" applyBorder="1" applyAlignment="1" applyProtection="1">
      <alignment vertical="center" wrapText="1"/>
    </xf>
    <xf numFmtId="0" fontId="3" fillId="0" borderId="51" xfId="0" applyFont="1" applyFill="1" applyBorder="1" applyAlignment="1" applyProtection="1">
      <alignment horizontal="center" vertical="center" wrapText="1"/>
    </xf>
    <xf numFmtId="0" fontId="3" fillId="0" borderId="25" xfId="0" applyFont="1" applyFill="1" applyBorder="1" applyAlignment="1" applyProtection="1">
      <alignment vertical="top" wrapText="1"/>
    </xf>
    <xf numFmtId="0" fontId="3" fillId="0" borderId="25" xfId="0" applyFont="1" applyFill="1" applyBorder="1" applyAlignment="1" applyProtection="1">
      <alignment vertical="center" wrapText="1"/>
    </xf>
    <xf numFmtId="0" fontId="10" fillId="0" borderId="56" xfId="0" applyFont="1" applyFill="1" applyBorder="1" applyAlignment="1" applyProtection="1">
      <alignment horizontal="center" vertical="center" wrapText="1"/>
    </xf>
    <xf numFmtId="0" fontId="10" fillId="0" borderId="6" xfId="0" applyFont="1" applyFill="1" applyBorder="1" applyAlignment="1" applyProtection="1">
      <alignment vertical="top" wrapText="1"/>
    </xf>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right" wrapText="1"/>
    </xf>
    <xf numFmtId="0" fontId="3" fillId="0" borderId="11" xfId="0" applyFont="1" applyFill="1" applyBorder="1" applyAlignment="1" applyProtection="1">
      <alignment horizontal="center" vertical="center" wrapText="1"/>
      <protection locked="0"/>
    </xf>
    <xf numFmtId="0" fontId="3" fillId="0" borderId="58" xfId="0" applyFont="1" applyFill="1" applyBorder="1" applyAlignment="1" applyProtection="1">
      <alignment horizontal="center" vertical="center" wrapText="1"/>
      <protection locked="0"/>
    </xf>
    <xf numFmtId="2" fontId="3" fillId="0" borderId="15" xfId="0" applyNumberFormat="1" applyFont="1" applyFill="1" applyBorder="1" applyAlignment="1" applyProtection="1">
      <alignment horizontal="center" vertical="center" wrapText="1"/>
      <protection locked="0"/>
    </xf>
    <xf numFmtId="164" fontId="3" fillId="0" borderId="17" xfId="0" applyNumberFormat="1" applyFont="1" applyFill="1" applyBorder="1" applyAlignment="1" applyProtection="1">
      <alignment horizontal="center" vertical="center" wrapText="1"/>
      <protection locked="0"/>
    </xf>
    <xf numFmtId="0" fontId="3" fillId="0" borderId="6" xfId="0" applyFont="1" applyFill="1" applyBorder="1" applyAlignment="1" applyProtection="1">
      <alignment vertical="top" wrapText="1"/>
    </xf>
    <xf numFmtId="0" fontId="3" fillId="0" borderId="20" xfId="0" applyFont="1"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wrapText="1"/>
      <protection locked="0"/>
    </xf>
    <xf numFmtId="0" fontId="10" fillId="0" borderId="28" xfId="0" applyFont="1" applyFill="1" applyBorder="1" applyAlignment="1" applyProtection="1">
      <alignment vertical="center"/>
    </xf>
    <xf numFmtId="9" fontId="10" fillId="0" borderId="0" xfId="0" applyNumberFormat="1" applyFont="1" applyFill="1" applyBorder="1" applyAlignment="1" applyProtection="1">
      <alignment horizontal="center" vertical="center"/>
    </xf>
    <xf numFmtId="164" fontId="10" fillId="0" borderId="0" xfId="0" applyNumberFormat="1" applyFont="1" applyFill="1" applyBorder="1" applyAlignment="1" applyProtection="1">
      <alignment horizontal="center" vertical="center"/>
    </xf>
    <xf numFmtId="10" fontId="3" fillId="0" borderId="21" xfId="1" applyNumberFormat="1" applyFont="1" applyFill="1" applyBorder="1" applyAlignment="1" applyProtection="1">
      <alignment horizontal="center" vertical="center"/>
    </xf>
    <xf numFmtId="10" fontId="3" fillId="0" borderId="21" xfId="1" applyNumberFormat="1" applyFont="1" applyFill="1" applyBorder="1" applyAlignment="1" applyProtection="1">
      <alignment horizontal="center" vertical="center"/>
      <protection locked="0"/>
    </xf>
    <xf numFmtId="165" fontId="10" fillId="0" borderId="0" xfId="0" applyNumberFormat="1" applyFont="1" applyFill="1" applyBorder="1" applyAlignment="1" applyProtection="1">
      <alignment horizontal="center" vertical="center"/>
    </xf>
    <xf numFmtId="9" fontId="10" fillId="0" borderId="0" xfId="1" applyFont="1" applyFill="1" applyBorder="1" applyAlignment="1" applyProtection="1">
      <alignment horizontal="center"/>
    </xf>
    <xf numFmtId="9" fontId="3" fillId="0" borderId="17" xfId="1" applyFont="1" applyFill="1" applyBorder="1" applyAlignment="1" applyProtection="1">
      <alignment horizontal="center" vertical="center"/>
      <protection locked="0"/>
    </xf>
    <xf numFmtId="9" fontId="3" fillId="0" borderId="17" xfId="0" applyNumberFormat="1" applyFont="1" applyFill="1" applyBorder="1" applyAlignment="1" applyProtection="1">
      <alignment horizontal="center" vertical="center"/>
      <protection locked="0"/>
    </xf>
    <xf numFmtId="9" fontId="3" fillId="0" borderId="14" xfId="0" applyNumberFormat="1" applyFont="1" applyFill="1" applyBorder="1" applyAlignment="1" applyProtection="1">
      <alignment horizontal="center" vertical="center"/>
      <protection locked="0"/>
    </xf>
    <xf numFmtId="10" fontId="10" fillId="0" borderId="17" xfId="0" applyNumberFormat="1" applyFont="1" applyFill="1" applyBorder="1" applyAlignment="1" applyProtection="1">
      <alignment horizontal="center" vertical="center"/>
    </xf>
    <xf numFmtId="10" fontId="10" fillId="0" borderId="26" xfId="1" applyNumberFormat="1" applyFont="1" applyFill="1" applyBorder="1" applyAlignment="1" applyProtection="1">
      <alignment horizontal="center" vertical="center"/>
    </xf>
    <xf numFmtId="10" fontId="3" fillId="0" borderId="12" xfId="1" applyNumberFormat="1" applyFont="1" applyFill="1" applyBorder="1" applyAlignment="1" applyProtection="1">
      <alignment horizontal="center" vertical="center"/>
    </xf>
    <xf numFmtId="10" fontId="3" fillId="0" borderId="12" xfId="1" applyNumberFormat="1" applyFont="1" applyFill="1" applyBorder="1" applyAlignment="1" applyProtection="1">
      <alignment horizontal="center" vertical="center"/>
      <protection locked="0"/>
    </xf>
    <xf numFmtId="0" fontId="3" fillId="0" borderId="0" xfId="0" applyFont="1" applyFill="1" applyAlignment="1" applyProtection="1">
      <alignment vertical="center" wrapText="1"/>
    </xf>
    <xf numFmtId="0" fontId="3" fillId="0" borderId="1" xfId="0" applyFont="1" applyFill="1" applyBorder="1" applyProtection="1"/>
    <xf numFmtId="2" fontId="3" fillId="0" borderId="0" xfId="0" applyNumberFormat="1" applyFont="1" applyFill="1" applyProtection="1">
      <protection locked="0"/>
    </xf>
    <xf numFmtId="0" fontId="3" fillId="0" borderId="24" xfId="0" applyFont="1" applyFill="1" applyBorder="1" applyAlignment="1" applyProtection="1">
      <alignment horizontal="center" vertical="center" wrapText="1"/>
      <protection locked="0"/>
    </xf>
    <xf numFmtId="0" fontId="3" fillId="0" borderId="63" xfId="0" applyFont="1" applyFill="1" applyBorder="1" applyAlignment="1" applyProtection="1">
      <alignment horizontal="center" vertical="center" wrapText="1"/>
      <protection locked="0"/>
    </xf>
    <xf numFmtId="2" fontId="10" fillId="0" borderId="1" xfId="0" applyNumberFormat="1" applyFont="1" applyFill="1" applyBorder="1" applyAlignment="1" applyProtection="1">
      <alignment horizontal="center" vertical="center" wrapText="1"/>
    </xf>
    <xf numFmtId="2" fontId="10" fillId="0" borderId="13" xfId="0" applyNumberFormat="1" applyFont="1" applyFill="1" applyBorder="1" applyAlignment="1" applyProtection="1">
      <alignment horizontal="center" vertical="center" wrapText="1"/>
    </xf>
    <xf numFmtId="2" fontId="10" fillId="0" borderId="25" xfId="0" applyNumberFormat="1" applyFont="1" applyFill="1" applyBorder="1" applyAlignment="1" applyProtection="1">
      <alignment horizontal="center" vertical="center" wrapText="1"/>
    </xf>
    <xf numFmtId="2" fontId="10" fillId="0" borderId="24" xfId="0" applyNumberFormat="1" applyFont="1" applyFill="1" applyBorder="1" applyAlignment="1" applyProtection="1">
      <alignment horizontal="center" vertical="center" wrapText="1"/>
    </xf>
    <xf numFmtId="2" fontId="3" fillId="0" borderId="29" xfId="0" applyNumberFormat="1" applyFont="1" applyFill="1" applyBorder="1" applyAlignment="1" applyProtection="1">
      <alignment horizontal="center" vertical="center"/>
    </xf>
    <xf numFmtId="2" fontId="3" fillId="0" borderId="32" xfId="0" applyNumberFormat="1" applyFont="1" applyFill="1" applyBorder="1" applyAlignment="1" applyProtection="1">
      <alignment horizontal="center" vertical="center"/>
    </xf>
    <xf numFmtId="2" fontId="3" fillId="0" borderId="1" xfId="0" applyNumberFormat="1" applyFont="1" applyFill="1" applyBorder="1" applyAlignment="1" applyProtection="1">
      <alignment horizontal="center" vertical="center"/>
    </xf>
    <xf numFmtId="2" fontId="3" fillId="0" borderId="13" xfId="0" applyNumberFormat="1" applyFont="1" applyFill="1" applyBorder="1" applyAlignment="1" applyProtection="1">
      <alignment horizontal="center" vertical="center"/>
    </xf>
    <xf numFmtId="2" fontId="10" fillId="0" borderId="16" xfId="0" applyNumberFormat="1" applyFont="1" applyFill="1" applyBorder="1" applyAlignment="1" applyProtection="1">
      <alignment horizontal="center" vertical="center"/>
    </xf>
    <xf numFmtId="2" fontId="10" fillId="0" borderId="15" xfId="0" applyNumberFormat="1" applyFont="1" applyFill="1" applyBorder="1" applyAlignment="1" applyProtection="1">
      <alignment horizontal="center" vertical="center"/>
    </xf>
    <xf numFmtId="2" fontId="3" fillId="0" borderId="28" xfId="0" applyNumberFormat="1" applyFont="1" applyFill="1" applyBorder="1" applyAlignment="1" applyProtection="1">
      <alignment horizontal="center" vertical="center"/>
    </xf>
    <xf numFmtId="2" fontId="3" fillId="0" borderId="40" xfId="0" applyNumberFormat="1" applyFont="1" applyFill="1" applyBorder="1" applyAlignment="1" applyProtection="1">
      <alignment horizontal="center" vertical="center"/>
    </xf>
    <xf numFmtId="2" fontId="3" fillId="0" borderId="3" xfId="0" applyNumberFormat="1" applyFont="1" applyFill="1" applyBorder="1" applyAlignment="1" applyProtection="1">
      <alignment horizontal="center" vertical="center"/>
    </xf>
    <xf numFmtId="2" fontId="3" fillId="0" borderId="11" xfId="0" applyNumberFormat="1" applyFont="1" applyFill="1" applyBorder="1" applyAlignment="1" applyProtection="1">
      <alignment horizontal="center" vertical="center"/>
    </xf>
    <xf numFmtId="2" fontId="10" fillId="0" borderId="16" xfId="0" applyNumberFormat="1" applyFont="1" applyFill="1" applyBorder="1" applyAlignment="1" applyProtection="1">
      <alignment horizontal="center" vertical="center" wrapText="1"/>
    </xf>
    <xf numFmtId="2" fontId="10" fillId="0" borderId="15" xfId="0" applyNumberFormat="1" applyFont="1" applyFill="1" applyBorder="1" applyAlignment="1" applyProtection="1">
      <alignment horizontal="center" vertical="center" wrapText="1"/>
    </xf>
    <xf numFmtId="2" fontId="10" fillId="0" borderId="25" xfId="0" applyNumberFormat="1" applyFont="1" applyFill="1" applyBorder="1" applyAlignment="1" applyProtection="1">
      <alignment horizontal="center" vertical="center"/>
    </xf>
    <xf numFmtId="2" fontId="10" fillId="0" borderId="24" xfId="0" applyNumberFormat="1" applyFont="1" applyFill="1" applyBorder="1" applyAlignment="1" applyProtection="1">
      <alignment horizontal="center" vertical="center"/>
    </xf>
    <xf numFmtId="2" fontId="3" fillId="0" borderId="4" xfId="0" applyNumberFormat="1" applyFont="1" applyFill="1" applyBorder="1" applyAlignment="1" applyProtection="1">
      <alignment horizontal="center" vertical="center"/>
    </xf>
    <xf numFmtId="2" fontId="3" fillId="0" borderId="20" xfId="0" applyNumberFormat="1" applyFont="1" applyFill="1" applyBorder="1" applyAlignment="1" applyProtection="1">
      <alignment horizontal="center" vertical="center"/>
    </xf>
    <xf numFmtId="0" fontId="8" fillId="0" borderId="0" xfId="0" applyFont="1" applyBorder="1" applyAlignment="1" applyProtection="1">
      <alignment horizontal="center"/>
    </xf>
    <xf numFmtId="0" fontId="3" fillId="0" borderId="34" xfId="0" applyFont="1" applyFill="1" applyBorder="1" applyAlignment="1" applyProtection="1">
      <alignment horizontal="right" vertical="center" wrapText="1"/>
      <protection locked="0"/>
    </xf>
    <xf numFmtId="0" fontId="10" fillId="0" borderId="0" xfId="0" applyFont="1" applyFill="1" applyBorder="1" applyAlignment="1" applyProtection="1"/>
    <xf numFmtId="0" fontId="3" fillId="0" borderId="0" xfId="0" applyFont="1" applyFill="1" applyAlignment="1" applyProtection="1">
      <alignment horizontal="center" wrapText="1"/>
    </xf>
    <xf numFmtId="0" fontId="3" fillId="0" borderId="0" xfId="0" applyFont="1" applyFill="1" applyAlignment="1" applyProtection="1">
      <alignment wrapText="1"/>
    </xf>
    <xf numFmtId="0" fontId="3" fillId="0" borderId="0" xfId="0" applyFont="1" applyFill="1" applyBorder="1" applyAlignment="1" applyProtection="1">
      <alignment wrapText="1"/>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vertical="center"/>
    </xf>
    <xf numFmtId="2" fontId="3"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protection locked="0"/>
    </xf>
    <xf numFmtId="2" fontId="3" fillId="0" borderId="0" xfId="0" applyNumberFormat="1" applyFont="1" applyFill="1" applyAlignment="1" applyProtection="1">
      <alignment horizontal="center" vertical="center"/>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right" vertical="center" wrapText="1"/>
      <protection locked="0"/>
    </xf>
    <xf numFmtId="0" fontId="3" fillId="0" borderId="0" xfId="0" applyFont="1" applyFill="1" applyAlignment="1" applyProtection="1">
      <alignment horizontal="right"/>
      <protection locked="0"/>
    </xf>
    <xf numFmtId="2" fontId="3" fillId="0" borderId="0" xfId="0" applyNumberFormat="1" applyFont="1" applyFill="1" applyAlignment="1" applyProtection="1">
      <alignment vertical="center"/>
    </xf>
    <xf numFmtId="0" fontId="3" fillId="0" borderId="0" xfId="0" applyFont="1" applyFill="1" applyBorder="1" applyAlignment="1" applyProtection="1">
      <alignment horizontal="right"/>
      <protection locked="0"/>
    </xf>
    <xf numFmtId="2" fontId="10" fillId="0" borderId="0" xfId="0" applyNumberFormat="1" applyFont="1" applyFill="1" applyAlignment="1" applyProtection="1">
      <alignment horizontal="center" vertical="center"/>
    </xf>
    <xf numFmtId="0" fontId="3" fillId="0" borderId="0" xfId="0" applyFont="1" applyFill="1" applyBorder="1" applyAlignment="1" applyProtection="1">
      <alignment horizontal="right" vertical="top" wrapText="1"/>
      <protection locked="0"/>
    </xf>
    <xf numFmtId="43" fontId="3" fillId="0" borderId="0" xfId="0" applyNumberFormat="1" applyFont="1" applyFill="1" applyAlignment="1" applyProtection="1">
      <alignment horizontal="center" vertical="center"/>
    </xf>
    <xf numFmtId="43" fontId="10" fillId="0" borderId="0" xfId="0" applyNumberFormat="1" applyFont="1" applyFill="1" applyAlignment="1" applyProtection="1">
      <alignment horizontal="center" vertical="center"/>
    </xf>
    <xf numFmtId="0" fontId="3" fillId="0" borderId="0" xfId="0" applyFont="1" applyFill="1" applyBorder="1" applyAlignment="1" applyProtection="1">
      <alignment horizontal="center" vertical="top" wrapText="1"/>
      <protection locked="0"/>
    </xf>
    <xf numFmtId="0" fontId="3" fillId="0" borderId="0" xfId="0"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2" fontId="3" fillId="0" borderId="6" xfId="0" applyNumberFormat="1" applyFont="1" applyFill="1" applyBorder="1" applyAlignment="1" applyProtection="1">
      <alignment horizontal="center" vertical="center"/>
    </xf>
    <xf numFmtId="0" fontId="10" fillId="0" borderId="28" xfId="0" applyFont="1" applyFill="1" applyBorder="1" applyAlignment="1" applyProtection="1">
      <alignment horizontal="right" vertical="center"/>
    </xf>
    <xf numFmtId="0" fontId="11" fillId="0" borderId="56" xfId="0" applyFont="1" applyFill="1" applyBorder="1" applyAlignment="1" applyProtection="1"/>
    <xf numFmtId="0" fontId="15" fillId="0" borderId="0" xfId="0" applyFont="1" applyFill="1" applyBorder="1" applyAlignment="1" applyProtection="1">
      <protection locked="0"/>
    </xf>
    <xf numFmtId="0" fontId="16" fillId="0" borderId="0" xfId="0" applyFont="1" applyFill="1" applyBorder="1" applyAlignment="1" applyProtection="1">
      <protection locked="0"/>
    </xf>
    <xf numFmtId="0" fontId="14" fillId="0" borderId="0" xfId="0" applyFont="1" applyFill="1" applyBorder="1" applyAlignment="1" applyProtection="1">
      <protection locked="0"/>
    </xf>
    <xf numFmtId="0" fontId="3" fillId="0" borderId="0" xfId="0" applyFont="1" applyFill="1" applyBorder="1" applyAlignment="1" applyProtection="1">
      <protection locked="0"/>
    </xf>
    <xf numFmtId="0" fontId="5" fillId="0" borderId="0" xfId="0" applyFont="1" applyBorder="1" applyAlignment="1" applyProtection="1">
      <alignment horizontal="left"/>
      <protection locked="0"/>
    </xf>
    <xf numFmtId="0" fontId="4" fillId="0" borderId="0" xfId="0" applyFont="1" applyAlignment="1" applyProtection="1">
      <protection locked="0"/>
    </xf>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right" vertical="center" wrapText="1"/>
    </xf>
    <xf numFmtId="0" fontId="3" fillId="0" borderId="3" xfId="0" applyFont="1" applyFill="1" applyBorder="1" applyAlignment="1" applyProtection="1">
      <alignment horizontal="right" vertical="center" wrapText="1"/>
    </xf>
    <xf numFmtId="0" fontId="3" fillId="0" borderId="3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45" xfId="0" applyFont="1" applyFill="1" applyBorder="1" applyAlignment="1" applyProtection="1">
      <alignment horizontal="right" vertical="center" wrapText="1"/>
      <protection locked="0"/>
    </xf>
    <xf numFmtId="0" fontId="3" fillId="0" borderId="57" xfId="0" applyFont="1" applyFill="1" applyBorder="1" applyAlignment="1" applyProtection="1">
      <alignment horizontal="right" vertical="center" wrapText="1"/>
      <protection locked="0"/>
    </xf>
    <xf numFmtId="0" fontId="3" fillId="0" borderId="46" xfId="0" applyFont="1" applyFill="1" applyBorder="1" applyAlignment="1" applyProtection="1">
      <alignment horizontal="right" vertical="center" wrapText="1"/>
      <protection locked="0"/>
    </xf>
    <xf numFmtId="0" fontId="3" fillId="0" borderId="4" xfId="0" applyFont="1" applyFill="1" applyBorder="1" applyAlignment="1" applyProtection="1">
      <alignment horizontal="right" vertical="center" wrapText="1"/>
    </xf>
    <xf numFmtId="0" fontId="3" fillId="0" borderId="25" xfId="0" applyFont="1" applyFill="1" applyBorder="1" applyAlignment="1" applyProtection="1">
      <alignment horizontal="right"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0" fillId="0" borderId="8" xfId="0" applyFont="1" applyFill="1" applyBorder="1" applyAlignment="1" applyProtection="1">
      <alignment horizontal="left"/>
    </xf>
    <xf numFmtId="0" fontId="3" fillId="0" borderId="14" xfId="0" applyFont="1" applyFill="1" applyBorder="1" applyAlignment="1" applyProtection="1">
      <alignment horizontal="center" vertical="center" wrapText="1"/>
    </xf>
    <xf numFmtId="0" fontId="3" fillId="0" borderId="6" xfId="0" applyFont="1" applyFill="1" applyBorder="1" applyAlignment="1" applyProtection="1">
      <alignment horizontal="center" vertical="top" wrapText="1"/>
    </xf>
    <xf numFmtId="0" fontId="11" fillId="0" borderId="0" xfId="0" applyFont="1" applyFill="1" applyBorder="1" applyAlignment="1" applyProtection="1">
      <alignment horizontal="right" vertical="center"/>
    </xf>
    <xf numFmtId="0" fontId="3" fillId="0" borderId="1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xf>
    <xf numFmtId="0" fontId="11" fillId="0" borderId="0" xfId="0" applyFont="1" applyFill="1" applyBorder="1" applyAlignment="1" applyProtection="1">
      <alignment horizontal="right" vertical="center" wrapText="1"/>
    </xf>
    <xf numFmtId="0" fontId="10" fillId="0" borderId="32"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8" xfId="0" applyFont="1" applyFill="1" applyBorder="1" applyAlignment="1" applyProtection="1">
      <alignment horizontal="left" vertical="center"/>
    </xf>
    <xf numFmtId="0" fontId="12" fillId="0" borderId="11" xfId="0" applyFont="1" applyFill="1" applyBorder="1" applyAlignment="1" applyProtection="1">
      <alignment horizontal="center" vertical="center"/>
    </xf>
    <xf numFmtId="0" fontId="11" fillId="0" borderId="29"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10" fillId="0" borderId="0" xfId="0" applyFont="1" applyFill="1" applyAlignment="1" applyProtection="1">
      <alignment horizontal="center" vertical="center"/>
    </xf>
    <xf numFmtId="2" fontId="10" fillId="0" borderId="10" xfId="0" applyNumberFormat="1"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3" fillId="0" borderId="28" xfId="0" applyFont="1" applyFill="1" applyBorder="1" applyAlignment="1" applyProtection="1">
      <alignment horizontal="right" vertical="center" wrapText="1"/>
    </xf>
    <xf numFmtId="0" fontId="3" fillId="0" borderId="3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4" fillId="0" borderId="0" xfId="0" applyFont="1" applyBorder="1" applyAlignment="1" applyProtection="1">
      <alignment horizontal="center"/>
    </xf>
    <xf numFmtId="0" fontId="8" fillId="0" borderId="0" xfId="0" applyFont="1" applyBorder="1" applyAlignment="1" applyProtection="1">
      <alignment horizontal="center"/>
    </xf>
    <xf numFmtId="0" fontId="23" fillId="0" borderId="0" xfId="0" applyFont="1" applyAlignment="1" applyProtection="1">
      <alignment horizontal="left" wrapText="1"/>
    </xf>
    <xf numFmtId="0" fontId="23" fillId="0" borderId="0" xfId="0" applyFont="1" applyAlignment="1" applyProtection="1">
      <alignment horizontal="left"/>
    </xf>
    <xf numFmtId="0" fontId="7" fillId="0" borderId="0" xfId="0" applyFont="1" applyBorder="1" applyAlignment="1" applyProtection="1">
      <alignment horizontal="center"/>
    </xf>
    <xf numFmtId="0" fontId="9" fillId="0" borderId="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7" fillId="0" borderId="0" xfId="0" applyFont="1" applyBorder="1" applyAlignment="1" applyProtection="1">
      <alignment horizontal="center" vertical="center"/>
      <protection locked="0"/>
    </xf>
    <xf numFmtId="0" fontId="5" fillId="0" borderId="0" xfId="0" applyFont="1" applyBorder="1" applyAlignment="1" applyProtection="1">
      <alignment horizontal="left"/>
      <protection locked="0"/>
    </xf>
    <xf numFmtId="0" fontId="12" fillId="0" borderId="20"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3" fillId="0" borderId="45" xfId="0" applyFont="1" applyFill="1" applyBorder="1" applyAlignment="1" applyProtection="1">
      <alignment horizontal="right" vertical="center" wrapText="1"/>
      <protection locked="0"/>
    </xf>
    <xf numFmtId="0" fontId="3" fillId="0" borderId="57" xfId="0" applyFont="1" applyFill="1" applyBorder="1" applyAlignment="1" applyProtection="1">
      <alignment horizontal="right" vertical="center" wrapText="1"/>
      <protection locked="0"/>
    </xf>
    <xf numFmtId="0" fontId="3" fillId="0" borderId="46" xfId="0" applyFont="1" applyFill="1" applyBorder="1" applyAlignment="1" applyProtection="1">
      <alignment horizontal="right" vertical="center" wrapText="1"/>
      <protection locked="0"/>
    </xf>
    <xf numFmtId="0" fontId="12" fillId="0" borderId="2"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center" vertical="center" wrapText="1"/>
      <protection locked="0"/>
    </xf>
    <xf numFmtId="0" fontId="12" fillId="0" borderId="44"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right" vertical="center" wrapText="1"/>
      <protection locked="0"/>
    </xf>
    <xf numFmtId="0" fontId="3" fillId="0" borderId="4" xfId="0" applyFont="1" applyFill="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3" fillId="0" borderId="25" xfId="0" applyFont="1" applyFill="1" applyBorder="1" applyAlignment="1" applyProtection="1">
      <alignment horizontal="center" vertical="top" wrapText="1"/>
    </xf>
    <xf numFmtId="0" fontId="10" fillId="0" borderId="27" xfId="0" applyFont="1" applyFill="1" applyBorder="1" applyAlignment="1" applyProtection="1">
      <alignment horizontal="center" wrapText="1"/>
    </xf>
    <xf numFmtId="0" fontId="10" fillId="0" borderId="56" xfId="0" applyFont="1" applyFill="1" applyBorder="1" applyAlignment="1" applyProtection="1">
      <alignment horizontal="center" wrapText="1"/>
    </xf>
    <xf numFmtId="0" fontId="10" fillId="0" borderId="27" xfId="0" applyFont="1" applyFill="1" applyBorder="1" applyAlignment="1" applyProtection="1">
      <alignment horizontal="center"/>
    </xf>
    <xf numFmtId="0" fontId="10" fillId="0" borderId="56" xfId="0" applyFont="1" applyFill="1" applyBorder="1" applyAlignment="1" applyProtection="1">
      <alignment horizontal="center"/>
    </xf>
    <xf numFmtId="0" fontId="10" fillId="0" borderId="27" xfId="0" applyFont="1" applyFill="1" applyBorder="1" applyAlignment="1" applyProtection="1">
      <alignment horizontal="right" vertical="center" wrapText="1"/>
    </xf>
    <xf numFmtId="0" fontId="10" fillId="0" borderId="47" xfId="0" applyFont="1" applyFill="1" applyBorder="1" applyAlignment="1" applyProtection="1">
      <alignment horizontal="right" vertical="center" wrapText="1"/>
    </xf>
    <xf numFmtId="0" fontId="10" fillId="0" borderId="56" xfId="0" applyFont="1" applyFill="1" applyBorder="1" applyAlignment="1" applyProtection="1">
      <alignment horizontal="right" vertical="center" wrapText="1"/>
    </xf>
    <xf numFmtId="0" fontId="3" fillId="0" borderId="2" xfId="0" applyFont="1" applyFill="1" applyBorder="1" applyAlignment="1" applyProtection="1">
      <alignment horizontal="right" vertical="center" wrapText="1"/>
      <protection locked="0"/>
    </xf>
    <xf numFmtId="0" fontId="3" fillId="0" borderId="37" xfId="0" applyFont="1" applyFill="1" applyBorder="1" applyAlignment="1" applyProtection="1">
      <alignment horizontal="right" vertical="center" wrapText="1"/>
      <protection locked="0"/>
    </xf>
    <xf numFmtId="0" fontId="3" fillId="0" borderId="44" xfId="0" applyFont="1" applyFill="1" applyBorder="1" applyAlignment="1" applyProtection="1">
      <alignment horizontal="right" vertical="center" wrapText="1"/>
      <protection locked="0"/>
    </xf>
    <xf numFmtId="0" fontId="12" fillId="0" borderId="37" xfId="0" applyFont="1" applyFill="1" applyBorder="1" applyAlignment="1" applyProtection="1">
      <alignment horizontal="center" vertical="center"/>
      <protection locked="0"/>
    </xf>
    <xf numFmtId="0" fontId="12" fillId="0" borderId="44" xfId="0" applyFont="1" applyFill="1" applyBorder="1" applyAlignment="1" applyProtection="1">
      <alignment horizontal="center" vertical="center"/>
      <protection locked="0"/>
    </xf>
    <xf numFmtId="0" fontId="12" fillId="0" borderId="1" xfId="0" applyFont="1" applyFill="1" applyBorder="1" applyAlignment="1" applyProtection="1">
      <alignment horizontal="right" vertical="center"/>
    </xf>
    <xf numFmtId="0" fontId="3" fillId="0" borderId="4"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6" xfId="0" applyFont="1" applyFill="1" applyBorder="1" applyAlignment="1" applyProtection="1">
      <alignment horizontal="right" vertical="center" wrapText="1"/>
    </xf>
    <xf numFmtId="0" fontId="3" fillId="0" borderId="25" xfId="0" applyFont="1" applyFill="1" applyBorder="1" applyAlignment="1" applyProtection="1">
      <alignment horizontal="right" vertical="center" wrapText="1"/>
    </xf>
    <xf numFmtId="0" fontId="10" fillId="0" borderId="0" xfId="0" applyFont="1" applyFill="1" applyAlignment="1" applyProtection="1">
      <alignment horizontal="center" vertical="center"/>
    </xf>
    <xf numFmtId="0" fontId="3" fillId="0" borderId="6" xfId="0" applyFont="1" applyFill="1" applyBorder="1" applyAlignment="1" applyProtection="1">
      <alignment horizontal="right" vertical="top" wrapText="1"/>
    </xf>
    <xf numFmtId="0" fontId="3" fillId="0" borderId="25" xfId="0" applyFont="1" applyFill="1" applyBorder="1" applyAlignment="1" applyProtection="1">
      <alignment horizontal="right" vertical="top" wrapText="1"/>
    </xf>
    <xf numFmtId="0" fontId="11" fillId="0" borderId="0" xfId="0" applyFont="1" applyFill="1" applyBorder="1" applyAlignment="1" applyProtection="1">
      <alignment horizontal="right" vertical="center" wrapText="1"/>
    </xf>
    <xf numFmtId="0" fontId="11" fillId="0" borderId="35" xfId="0" applyFont="1" applyFill="1" applyBorder="1" applyAlignment="1" applyProtection="1">
      <alignment horizontal="center" vertical="center" wrapText="1"/>
    </xf>
    <xf numFmtId="0" fontId="11" fillId="0" borderId="47"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12" fillId="0" borderId="2" xfId="0" applyFont="1" applyFill="1" applyBorder="1" applyAlignment="1" applyProtection="1">
      <alignment horizontal="right" vertical="center" wrapText="1"/>
      <protection locked="0"/>
    </xf>
    <xf numFmtId="0" fontId="12" fillId="0" borderId="37" xfId="0" applyFont="1" applyFill="1" applyBorder="1" applyAlignment="1" applyProtection="1">
      <alignment horizontal="right" vertical="center" wrapText="1"/>
      <protection locked="0"/>
    </xf>
    <xf numFmtId="0" fontId="12" fillId="0" borderId="38" xfId="0" applyFont="1" applyFill="1" applyBorder="1" applyAlignment="1" applyProtection="1">
      <alignment horizontal="right" vertical="center" wrapText="1"/>
      <protection locked="0"/>
    </xf>
    <xf numFmtId="0" fontId="12" fillId="0" borderId="14" xfId="0" applyFont="1" applyFill="1" applyBorder="1" applyAlignment="1" applyProtection="1">
      <alignment horizontal="right" vertical="center" wrapText="1"/>
      <protection locked="0"/>
    </xf>
    <xf numFmtId="0" fontId="3" fillId="0" borderId="21"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10" fillId="0" borderId="15"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0" fontId="11" fillId="0" borderId="13" xfId="0" applyFont="1" applyFill="1" applyBorder="1" applyAlignment="1" applyProtection="1">
      <alignment horizontal="left"/>
    </xf>
    <xf numFmtId="0" fontId="11" fillId="0" borderId="1" xfId="0" applyFont="1" applyFill="1" applyBorder="1" applyAlignment="1" applyProtection="1">
      <alignment horizontal="left"/>
    </xf>
    <xf numFmtId="2" fontId="11" fillId="0" borderId="2" xfId="0" applyNumberFormat="1" applyFont="1" applyFill="1" applyBorder="1" applyAlignment="1" applyProtection="1">
      <alignment horizontal="center"/>
    </xf>
    <xf numFmtId="2" fontId="11" fillId="0" borderId="37" xfId="0" applyNumberFormat="1" applyFont="1" applyFill="1" applyBorder="1" applyAlignment="1" applyProtection="1">
      <alignment horizontal="center"/>
    </xf>
    <xf numFmtId="2" fontId="11" fillId="0" borderId="44" xfId="0" applyNumberFormat="1" applyFont="1" applyFill="1" applyBorder="1" applyAlignment="1" applyProtection="1">
      <alignment horizontal="center"/>
    </xf>
    <xf numFmtId="0" fontId="12" fillId="0" borderId="59" xfId="0" applyFont="1" applyFill="1" applyBorder="1" applyAlignment="1" applyProtection="1">
      <alignment horizontal="right" vertical="center"/>
    </xf>
    <xf numFmtId="0" fontId="12" fillId="0" borderId="60" xfId="0" applyFont="1" applyFill="1" applyBorder="1" applyAlignment="1" applyProtection="1">
      <alignment horizontal="right" vertical="center"/>
    </xf>
    <xf numFmtId="0" fontId="12" fillId="0" borderId="51" xfId="0" applyFont="1" applyFill="1" applyBorder="1" applyAlignment="1" applyProtection="1">
      <alignment horizontal="right" vertical="center"/>
    </xf>
    <xf numFmtId="0" fontId="12" fillId="0" borderId="7" xfId="0" applyFont="1" applyFill="1" applyBorder="1" applyAlignment="1" applyProtection="1">
      <alignment horizontal="right" vertical="center"/>
    </xf>
    <xf numFmtId="0" fontId="12" fillId="0" borderId="0" xfId="0" applyFont="1" applyFill="1" applyBorder="1" applyAlignment="1" applyProtection="1">
      <alignment horizontal="right" vertical="center"/>
    </xf>
    <xf numFmtId="0" fontId="12" fillId="0" borderId="50" xfId="0" applyFont="1" applyFill="1" applyBorder="1" applyAlignment="1" applyProtection="1">
      <alignment horizontal="right" vertical="center"/>
    </xf>
    <xf numFmtId="0" fontId="12" fillId="0" borderId="61" xfId="0" applyFont="1" applyFill="1" applyBorder="1" applyAlignment="1" applyProtection="1">
      <alignment horizontal="right" vertical="center"/>
    </xf>
    <xf numFmtId="0" fontId="12" fillId="0" borderId="62" xfId="0" applyFont="1" applyFill="1" applyBorder="1" applyAlignment="1" applyProtection="1">
      <alignment horizontal="right" vertical="center"/>
    </xf>
    <xf numFmtId="0" fontId="12" fillId="0" borderId="5" xfId="0" applyFont="1" applyFill="1" applyBorder="1" applyAlignment="1" applyProtection="1">
      <alignment horizontal="right" vertical="center"/>
    </xf>
    <xf numFmtId="0" fontId="12" fillId="0" borderId="29" xfId="0" applyFont="1" applyFill="1" applyBorder="1" applyAlignment="1" applyProtection="1">
      <alignment horizontal="right" vertical="center"/>
    </xf>
    <xf numFmtId="0" fontId="12" fillId="0" borderId="1" xfId="0" applyFont="1" applyFill="1" applyBorder="1" applyAlignment="1" applyProtection="1">
      <alignment horizontal="right" vertical="center"/>
      <protection locked="0"/>
    </xf>
    <xf numFmtId="0" fontId="12" fillId="0" borderId="14" xfId="0" applyFont="1" applyFill="1" applyBorder="1" applyAlignment="1" applyProtection="1">
      <alignment horizontal="right" vertical="center"/>
      <protection locked="0"/>
    </xf>
    <xf numFmtId="2" fontId="12" fillId="0" borderId="2" xfId="0" applyNumberFormat="1" applyFont="1" applyFill="1" applyBorder="1" applyAlignment="1" applyProtection="1">
      <alignment horizontal="center" vertical="center"/>
    </xf>
    <xf numFmtId="2" fontId="12" fillId="0" borderId="37" xfId="0" applyNumberFormat="1" applyFont="1" applyFill="1" applyBorder="1" applyAlignment="1" applyProtection="1">
      <alignment horizontal="center" vertical="center"/>
    </xf>
    <xf numFmtId="2" fontId="12" fillId="0" borderId="44" xfId="0" applyNumberFormat="1" applyFont="1" applyFill="1" applyBorder="1" applyAlignment="1" applyProtection="1">
      <alignment horizontal="center" vertical="center"/>
    </xf>
    <xf numFmtId="0" fontId="12" fillId="0" borderId="38" xfId="0" applyFont="1" applyFill="1" applyBorder="1" applyAlignment="1" applyProtection="1">
      <alignment horizontal="right"/>
    </xf>
    <xf numFmtId="0" fontId="12" fillId="0" borderId="1" xfId="0" applyFont="1" applyFill="1" applyBorder="1" applyAlignment="1" applyProtection="1">
      <alignment horizontal="right"/>
    </xf>
    <xf numFmtId="0" fontId="11" fillId="0" borderId="0" xfId="0" applyFont="1" applyFill="1" applyBorder="1" applyAlignment="1" applyProtection="1">
      <alignment horizontal="right" vertical="center"/>
    </xf>
    <xf numFmtId="0" fontId="11" fillId="0" borderId="0" xfId="0" applyFont="1" applyFill="1" applyAlignment="1" applyProtection="1">
      <alignment horizontal="left" vertical="center"/>
    </xf>
    <xf numFmtId="0" fontId="12" fillId="0" borderId="0" xfId="0" applyFont="1" applyFill="1" applyBorder="1" applyAlignment="1" applyProtection="1">
      <alignment horizontal="right" vertical="center" wrapText="1"/>
    </xf>
    <xf numFmtId="0" fontId="12" fillId="0" borderId="16" xfId="0" applyFont="1" applyFill="1" applyBorder="1" applyAlignment="1" applyProtection="1">
      <alignment horizontal="right" vertical="center" wrapText="1"/>
      <protection locked="0"/>
    </xf>
    <xf numFmtId="0" fontId="12" fillId="0" borderId="17" xfId="0" applyFont="1" applyFill="1" applyBorder="1" applyAlignment="1" applyProtection="1">
      <alignment horizontal="right" vertical="center" wrapText="1"/>
      <protection locked="0"/>
    </xf>
    <xf numFmtId="0" fontId="3" fillId="0" borderId="28"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20" fillId="0" borderId="0" xfId="0" applyFont="1" applyFill="1" applyAlignment="1" applyProtection="1">
      <alignment horizontal="center"/>
    </xf>
    <xf numFmtId="2" fontId="10" fillId="0" borderId="9" xfId="0" applyNumberFormat="1" applyFont="1" applyFill="1" applyBorder="1" applyAlignment="1" applyProtection="1">
      <alignment horizontal="center" vertical="center"/>
    </xf>
    <xf numFmtId="2" fontId="10" fillId="0" borderId="10" xfId="0" applyNumberFormat="1" applyFont="1" applyFill="1" applyBorder="1" applyAlignment="1" applyProtection="1">
      <alignment horizontal="center" vertical="center"/>
    </xf>
    <xf numFmtId="0" fontId="17" fillId="0" borderId="0" xfId="0" applyFont="1" applyFill="1" applyAlignment="1" applyProtection="1">
      <alignment horizontal="right"/>
    </xf>
    <xf numFmtId="0" fontId="10" fillId="0" borderId="8" xfId="0" applyFont="1" applyFill="1" applyBorder="1" applyAlignment="1" applyProtection="1">
      <alignment horizontal="right" vertical="center"/>
    </xf>
    <xf numFmtId="0" fontId="10" fillId="0" borderId="9" xfId="0" applyFont="1" applyFill="1" applyBorder="1" applyAlignment="1" applyProtection="1">
      <alignment horizontal="right" vertical="center"/>
    </xf>
    <xf numFmtId="0" fontId="10" fillId="0" borderId="10" xfId="0" applyFont="1" applyFill="1" applyBorder="1" applyAlignment="1" applyProtection="1">
      <alignment horizontal="right" vertical="center"/>
    </xf>
    <xf numFmtId="0" fontId="11" fillId="0" borderId="54"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5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2" fillId="0" borderId="39" xfId="0" applyFont="1" applyFill="1" applyBorder="1" applyAlignment="1" applyProtection="1">
      <alignment horizontal="right"/>
    </xf>
    <xf numFmtId="0" fontId="12" fillId="0" borderId="29" xfId="0" applyFont="1" applyFill="1" applyBorder="1" applyAlignment="1" applyProtection="1">
      <alignment horizontal="right"/>
    </xf>
    <xf numFmtId="2" fontId="12" fillId="0" borderId="35" xfId="0" applyNumberFormat="1" applyFont="1" applyFill="1" applyBorder="1" applyAlignment="1" applyProtection="1">
      <alignment horizontal="center" vertical="center"/>
    </xf>
    <xf numFmtId="2" fontId="12" fillId="0" borderId="47" xfId="0" applyNumberFormat="1" applyFont="1" applyFill="1" applyBorder="1" applyAlignment="1" applyProtection="1">
      <alignment horizontal="center" vertical="center"/>
    </xf>
    <xf numFmtId="2" fontId="12" fillId="0" borderId="56" xfId="0" applyNumberFormat="1" applyFont="1" applyFill="1" applyBorder="1" applyAlignment="1" applyProtection="1">
      <alignment horizontal="center" vertical="center"/>
    </xf>
    <xf numFmtId="0" fontId="12" fillId="0" borderId="2" xfId="0" applyFont="1" applyFill="1" applyBorder="1" applyAlignment="1" applyProtection="1">
      <alignment horizontal="center" vertical="center"/>
      <protection locked="0"/>
    </xf>
    <xf numFmtId="0" fontId="12" fillId="0" borderId="19" xfId="0" applyFont="1" applyFill="1" applyBorder="1" applyAlignment="1" applyProtection="1">
      <alignment horizontal="right"/>
    </xf>
    <xf numFmtId="0" fontId="12" fillId="0" borderId="16" xfId="0" applyFont="1" applyFill="1" applyBorder="1" applyAlignment="1" applyProtection="1">
      <alignment horizontal="right"/>
    </xf>
    <xf numFmtId="2" fontId="12" fillId="0" borderId="45" xfId="0" applyNumberFormat="1" applyFont="1" applyFill="1" applyBorder="1" applyAlignment="1" applyProtection="1">
      <alignment horizontal="center" vertical="center"/>
    </xf>
    <xf numFmtId="2" fontId="12" fillId="0" borderId="57" xfId="0" applyNumberFormat="1" applyFont="1" applyFill="1" applyBorder="1" applyAlignment="1" applyProtection="1">
      <alignment horizontal="center" vertical="center"/>
    </xf>
    <xf numFmtId="2" fontId="12" fillId="0" borderId="46" xfId="0" applyNumberFormat="1" applyFont="1" applyFill="1" applyBorder="1" applyAlignment="1" applyProtection="1">
      <alignment horizontal="center" vertical="center"/>
    </xf>
    <xf numFmtId="0" fontId="11" fillId="0" borderId="32" xfId="0" applyFont="1" applyFill="1" applyBorder="1" applyAlignment="1" applyProtection="1">
      <alignment horizontal="left"/>
    </xf>
    <xf numFmtId="0" fontId="11" fillId="0" borderId="29" xfId="0" applyFont="1" applyFill="1" applyBorder="1" applyAlignment="1" applyProtection="1">
      <alignment horizontal="left"/>
    </xf>
    <xf numFmtId="2" fontId="11" fillId="0" borderId="29" xfId="0" applyNumberFormat="1" applyFont="1" applyFill="1" applyBorder="1" applyAlignment="1" applyProtection="1">
      <alignment horizontal="center"/>
    </xf>
    <xf numFmtId="2" fontId="11" fillId="0" borderId="33" xfId="0" applyNumberFormat="1" applyFont="1" applyFill="1" applyBorder="1" applyAlignment="1" applyProtection="1">
      <alignment horizontal="center"/>
    </xf>
    <xf numFmtId="10" fontId="11" fillId="0" borderId="2" xfId="0" applyNumberFormat="1" applyFont="1" applyFill="1" applyBorder="1" applyAlignment="1" applyProtection="1">
      <alignment horizontal="center"/>
    </xf>
    <xf numFmtId="10" fontId="11" fillId="0" borderId="37" xfId="0" applyNumberFormat="1" applyFont="1" applyFill="1" applyBorder="1" applyAlignment="1" applyProtection="1">
      <alignment horizontal="center"/>
    </xf>
    <xf numFmtId="10" fontId="11" fillId="0" borderId="44" xfId="0" applyNumberFormat="1" applyFont="1" applyFill="1" applyBorder="1" applyAlignment="1" applyProtection="1">
      <alignment horizontal="center"/>
    </xf>
    <xf numFmtId="0" fontId="11" fillId="0" borderId="29"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2" fillId="0" borderId="45" xfId="0" applyFont="1" applyFill="1" applyBorder="1" applyAlignment="1" applyProtection="1">
      <alignment horizontal="center" vertical="center" wrapText="1"/>
      <protection locked="0"/>
    </xf>
    <xf numFmtId="0" fontId="12" fillId="0" borderId="57" xfId="0" applyFont="1" applyFill="1" applyBorder="1" applyAlignment="1" applyProtection="1">
      <alignment horizontal="center" vertical="center" wrapText="1"/>
      <protection locked="0"/>
    </xf>
    <xf numFmtId="0" fontId="12" fillId="0" borderId="46"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10" fillId="0" borderId="15" xfId="0" applyFont="1" applyFill="1" applyBorder="1" applyAlignment="1" applyProtection="1">
      <alignment horizontal="left"/>
    </xf>
    <xf numFmtId="0" fontId="10" fillId="0" borderId="16" xfId="0" applyFont="1" applyFill="1" applyBorder="1" applyAlignment="1" applyProtection="1">
      <alignment horizontal="left"/>
    </xf>
    <xf numFmtId="0" fontId="3" fillId="0" borderId="3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11" fillId="0" borderId="35" xfId="0" applyFont="1" applyFill="1" applyBorder="1" applyAlignment="1" applyProtection="1">
      <alignment horizontal="center"/>
    </xf>
    <xf numFmtId="0" fontId="11" fillId="0" borderId="47" xfId="0" applyFont="1" applyFill="1" applyBorder="1" applyAlignment="1" applyProtection="1">
      <alignment horizontal="center"/>
    </xf>
    <xf numFmtId="0" fontId="11" fillId="0" borderId="39" xfId="0" applyFont="1" applyFill="1" applyBorder="1" applyAlignment="1" applyProtection="1">
      <alignment horizontal="center"/>
    </xf>
    <xf numFmtId="0" fontId="11" fillId="0" borderId="29" xfId="0" applyFont="1" applyFill="1" applyBorder="1" applyAlignment="1" applyProtection="1">
      <alignment horizontal="center"/>
    </xf>
    <xf numFmtId="0" fontId="11" fillId="0" borderId="33" xfId="0" applyFont="1" applyFill="1" applyBorder="1" applyAlignment="1" applyProtection="1">
      <alignment horizontal="center"/>
    </xf>
    <xf numFmtId="0" fontId="11" fillId="0" borderId="1" xfId="0" applyFont="1" applyFill="1" applyBorder="1" applyAlignment="1" applyProtection="1">
      <alignment horizontal="right" vertical="center"/>
      <protection locked="0"/>
    </xf>
    <xf numFmtId="0" fontId="11" fillId="0" borderId="36"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56" xfId="0" applyFont="1" applyFill="1" applyBorder="1" applyAlignment="1" applyProtection="1">
      <alignment horizontal="center" vertical="center" wrapText="1"/>
    </xf>
    <xf numFmtId="0" fontId="10" fillId="0" borderId="18" xfId="0" applyFont="1" applyFill="1" applyBorder="1" applyAlignment="1" applyProtection="1">
      <alignment horizontal="left" vertical="center"/>
    </xf>
    <xf numFmtId="0" fontId="10" fillId="0" borderId="19" xfId="0" applyFont="1" applyFill="1" applyBorder="1" applyAlignment="1" applyProtection="1">
      <alignment horizontal="left" vertical="center"/>
    </xf>
    <xf numFmtId="0" fontId="17" fillId="0" borderId="52" xfId="0" applyFont="1" applyFill="1" applyBorder="1" applyAlignment="1" applyProtection="1">
      <alignment horizontal="left"/>
    </xf>
    <xf numFmtId="0" fontId="3" fillId="0" borderId="31"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49"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32" xfId="0" applyFont="1" applyFill="1" applyBorder="1" applyAlignment="1" applyProtection="1">
      <alignment horizontal="right" vertical="center" wrapText="1"/>
    </xf>
    <xf numFmtId="0" fontId="10" fillId="0" borderId="29" xfId="0" applyFont="1" applyFill="1" applyBorder="1" applyAlignment="1" applyProtection="1">
      <alignment horizontal="right" vertical="center" wrapText="1"/>
    </xf>
    <xf numFmtId="0" fontId="10" fillId="0" borderId="33" xfId="0" applyFont="1" applyFill="1" applyBorder="1" applyAlignment="1" applyProtection="1">
      <alignment horizontal="right" vertical="center" wrapText="1"/>
    </xf>
    <xf numFmtId="0" fontId="10" fillId="0" borderId="8" xfId="0" applyFont="1" applyFill="1" applyBorder="1" applyAlignment="1" applyProtection="1">
      <alignment horizontal="right"/>
    </xf>
    <xf numFmtId="0" fontId="10" fillId="0" borderId="9" xfId="0" applyFont="1" applyFill="1" applyBorder="1" applyAlignment="1" applyProtection="1">
      <alignment horizontal="right"/>
    </xf>
    <xf numFmtId="0" fontId="10" fillId="0" borderId="10" xfId="0" applyFont="1" applyFill="1" applyBorder="1" applyAlignment="1" applyProtection="1">
      <alignment horizontal="right"/>
    </xf>
    <xf numFmtId="0" fontId="10" fillId="0" borderId="8" xfId="0" applyFont="1" applyFill="1" applyBorder="1" applyAlignment="1" applyProtection="1">
      <alignment horizontal="left"/>
    </xf>
    <xf numFmtId="0" fontId="10" fillId="0" borderId="9" xfId="0" applyFont="1" applyFill="1" applyBorder="1" applyAlignment="1" applyProtection="1">
      <alignment horizontal="left"/>
    </xf>
    <xf numFmtId="2" fontId="10" fillId="0" borderId="9" xfId="0" applyNumberFormat="1" applyFont="1" applyFill="1" applyBorder="1" applyAlignment="1" applyProtection="1">
      <alignment horizontal="center"/>
    </xf>
    <xf numFmtId="2" fontId="10" fillId="0" borderId="10" xfId="0" applyNumberFormat="1" applyFont="1" applyFill="1" applyBorder="1" applyAlignment="1" applyProtection="1">
      <alignment horizontal="center"/>
    </xf>
    <xf numFmtId="0" fontId="3" fillId="0" borderId="1" xfId="0" applyFont="1" applyFill="1" applyBorder="1" applyAlignment="1" applyProtection="1">
      <alignment horizontal="right" vertical="center" wrapText="1"/>
      <protection locked="0"/>
    </xf>
    <xf numFmtId="0" fontId="3" fillId="0" borderId="14" xfId="0" applyFont="1" applyFill="1" applyBorder="1" applyAlignment="1" applyProtection="1">
      <alignment horizontal="right" vertical="center" wrapText="1"/>
      <protection locked="0"/>
    </xf>
    <xf numFmtId="0" fontId="3" fillId="0" borderId="16" xfId="0" applyFont="1" applyFill="1" applyBorder="1" applyAlignment="1" applyProtection="1">
      <alignment horizontal="right" vertical="center" wrapText="1"/>
      <protection locked="0"/>
    </xf>
    <xf numFmtId="0" fontId="3" fillId="0" borderId="17" xfId="0" applyFont="1" applyFill="1" applyBorder="1" applyAlignment="1" applyProtection="1">
      <alignment horizontal="right" vertical="center" wrapText="1"/>
      <protection locked="0"/>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right" vertical="center" wrapText="1"/>
    </xf>
    <xf numFmtId="0" fontId="3" fillId="0" borderId="25"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right" vertical="center" wrapText="1"/>
    </xf>
    <xf numFmtId="0" fontId="10" fillId="0" borderId="32"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10" fillId="0" borderId="11" xfId="0" applyFont="1" applyFill="1" applyBorder="1" applyAlignment="1" applyProtection="1">
      <alignment horizontal="center"/>
    </xf>
    <xf numFmtId="0" fontId="10" fillId="0" borderId="3" xfId="0" applyFont="1" applyFill="1" applyBorder="1" applyAlignment="1" applyProtection="1">
      <alignment horizontal="center"/>
    </xf>
    <xf numFmtId="0" fontId="10" fillId="0" borderId="12" xfId="0" applyFont="1" applyFill="1" applyBorder="1" applyAlignment="1" applyProtection="1">
      <alignment horizontal="center"/>
    </xf>
    <xf numFmtId="0" fontId="3" fillId="0" borderId="35"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10" fillId="0" borderId="24" xfId="0" applyFont="1" applyFill="1" applyBorder="1" applyAlignment="1" applyProtection="1">
      <alignment horizontal="left" vertical="center"/>
    </xf>
    <xf numFmtId="0" fontId="10" fillId="0" borderId="25" xfId="0" applyFont="1" applyFill="1" applyBorder="1" applyAlignment="1" applyProtection="1">
      <alignment horizontal="left" vertical="center"/>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11" fillId="0" borderId="15" xfId="0" applyFont="1" applyFill="1" applyBorder="1" applyAlignment="1" applyProtection="1">
      <alignment horizontal="left"/>
    </xf>
    <xf numFmtId="0" fontId="11" fillId="0" borderId="16" xfId="0" applyFont="1" applyFill="1" applyBorder="1" applyAlignment="1" applyProtection="1">
      <alignment horizontal="left"/>
    </xf>
    <xf numFmtId="0" fontId="11" fillId="0" borderId="16" xfId="0" applyFont="1" applyFill="1" applyBorder="1" applyAlignment="1" applyProtection="1">
      <alignment horizontal="center"/>
    </xf>
    <xf numFmtId="0" fontId="11" fillId="0" borderId="17" xfId="0" applyFont="1" applyFill="1" applyBorder="1" applyAlignment="1" applyProtection="1">
      <alignment horizontal="center"/>
    </xf>
    <xf numFmtId="0" fontId="11" fillId="0" borderId="16" xfId="0" applyFont="1" applyFill="1" applyBorder="1" applyAlignment="1" applyProtection="1">
      <alignment horizontal="right" vertical="center"/>
      <protection locked="0"/>
    </xf>
    <xf numFmtId="0" fontId="12" fillId="0" borderId="16"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1" fillId="0" borderId="32" xfId="0" applyFont="1" applyFill="1" applyBorder="1" applyAlignment="1" applyProtection="1">
      <alignment horizontal="right" vertical="center" wrapText="1"/>
    </xf>
    <xf numFmtId="0" fontId="11" fillId="0" borderId="29" xfId="0" applyFont="1" applyFill="1" applyBorder="1" applyAlignment="1" applyProtection="1">
      <alignment horizontal="right" vertical="center" wrapText="1"/>
    </xf>
    <xf numFmtId="0" fontId="12" fillId="0" borderId="29" xfId="0" applyFont="1" applyFill="1" applyBorder="1" applyAlignment="1" applyProtection="1">
      <alignment horizontal="center" vertical="center" wrapText="1"/>
      <protection locked="0"/>
    </xf>
    <xf numFmtId="0" fontId="12" fillId="0" borderId="33"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right" vertical="center" wrapText="1"/>
    </xf>
    <xf numFmtId="0" fontId="11" fillId="0" borderId="1" xfId="0" applyFont="1" applyFill="1" applyBorder="1" applyAlignment="1" applyProtection="1">
      <alignment horizontal="right" vertical="center" wrapText="1"/>
    </xf>
    <xf numFmtId="0" fontId="11" fillId="0" borderId="15" xfId="0" applyFont="1" applyFill="1" applyBorder="1" applyAlignment="1" applyProtection="1">
      <alignment horizontal="right" vertical="center" wrapText="1"/>
    </xf>
    <xf numFmtId="0" fontId="11" fillId="0" borderId="16" xfId="0" applyFont="1" applyFill="1" applyBorder="1" applyAlignment="1" applyProtection="1">
      <alignment horizontal="right" vertical="center" wrapText="1"/>
    </xf>
    <xf numFmtId="0" fontId="12" fillId="0" borderId="29" xfId="0" applyFont="1" applyFill="1" applyBorder="1" applyAlignment="1" applyProtection="1">
      <alignment horizontal="right" vertical="center"/>
      <protection locked="0"/>
    </xf>
    <xf numFmtId="0" fontId="12" fillId="0" borderId="33" xfId="0" applyFont="1" applyFill="1" applyBorder="1" applyAlignment="1" applyProtection="1">
      <alignment horizontal="right" vertical="center"/>
      <protection locked="0"/>
    </xf>
    <xf numFmtId="0" fontId="10" fillId="0" borderId="8" xfId="0" applyFont="1" applyFill="1" applyBorder="1" applyAlignment="1" applyProtection="1">
      <alignment horizontal="left" vertical="center"/>
    </xf>
    <xf numFmtId="0" fontId="10" fillId="0" borderId="9" xfId="0" applyFont="1" applyFill="1" applyBorder="1" applyAlignment="1" applyProtection="1">
      <alignment horizontal="left" vertical="center"/>
    </xf>
    <xf numFmtId="0" fontId="12" fillId="0" borderId="4"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1" fillId="0" borderId="1" xfId="0" applyFont="1" applyFill="1" applyBorder="1" applyAlignment="1" applyProtection="1">
      <alignment horizontal="right" vertical="center"/>
    </xf>
    <xf numFmtId="0" fontId="11" fillId="0" borderId="14" xfId="0" applyFont="1" applyFill="1" applyBorder="1" applyAlignment="1" applyProtection="1">
      <alignment horizontal="right" vertical="center"/>
    </xf>
    <xf numFmtId="0" fontId="12" fillId="0" borderId="29" xfId="0" applyFont="1" applyFill="1" applyBorder="1" applyAlignment="1" applyProtection="1">
      <alignment horizontal="right" vertical="center" wrapText="1"/>
      <protection locked="0"/>
    </xf>
    <xf numFmtId="0" fontId="12" fillId="0" borderId="33" xfId="0" applyFont="1" applyFill="1" applyBorder="1" applyAlignment="1" applyProtection="1">
      <alignment horizontal="right" vertical="center" wrapText="1"/>
      <protection locked="0"/>
    </xf>
    <xf numFmtId="0" fontId="10" fillId="0" borderId="18" xfId="0" applyFont="1" applyFill="1" applyBorder="1" applyAlignment="1" applyProtection="1">
      <alignment horizontal="left"/>
    </xf>
    <xf numFmtId="0" fontId="10" fillId="0" borderId="19" xfId="0" applyFont="1" applyFill="1" applyBorder="1" applyAlignment="1" applyProtection="1">
      <alignment horizontal="left"/>
    </xf>
    <xf numFmtId="0" fontId="3" fillId="0" borderId="4" xfId="0" applyFont="1" applyFill="1" applyBorder="1" applyAlignment="1" applyProtection="1">
      <alignment horizontal="right" vertical="top" wrapText="1"/>
    </xf>
    <xf numFmtId="0" fontId="10" fillId="0" borderId="0" xfId="0" applyFont="1" applyFill="1" applyAlignment="1" applyProtection="1">
      <alignment horizontal="center"/>
      <protection locked="0"/>
    </xf>
    <xf numFmtId="0" fontId="12" fillId="0" borderId="0" xfId="0" applyFont="1" applyFill="1" applyBorder="1" applyAlignment="1" applyProtection="1">
      <alignment horizontal="center"/>
    </xf>
    <xf numFmtId="0" fontId="3" fillId="0" borderId="50" xfId="0" applyFont="1" applyFill="1" applyBorder="1" applyAlignment="1" applyProtection="1">
      <alignment horizontal="center" vertical="center" wrapText="1"/>
    </xf>
    <xf numFmtId="0" fontId="22" fillId="0" borderId="0" xfId="0" applyFont="1" applyFill="1" applyBorder="1" applyAlignment="1" applyProtection="1">
      <alignment horizontal="center"/>
      <protection locked="0"/>
    </xf>
    <xf numFmtId="0" fontId="11" fillId="0" borderId="13"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txPr>
              <a:bodyPr/>
              <a:lstStyle/>
              <a:p>
                <a:pPr>
                  <a:defRPr sz="1100" b="1">
                    <a:latin typeface="Bahij Zar" panose="02040503050201020203" pitchFamily="18" charset="-78"/>
                    <a:cs typeface="Bahij Zar" panose="02040503050201020203" pitchFamily="18" charset="-78"/>
                  </a:defRPr>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'[1]چارچوب اعتباردهی موسساتی'!$B$9:$B$19</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'[1]چارچوب اعتباردهی موسساتی'!$E$9:$E$19</c:f>
              <c:numCache>
                <c:formatCode>General</c:formatCode>
                <c:ptCount val="11"/>
                <c:pt idx="0">
                  <c:v>3.3</c:v>
                </c:pt>
                <c:pt idx="1">
                  <c:v>5</c:v>
                </c:pt>
                <c:pt idx="2">
                  <c:v>27.000000000000007</c:v>
                </c:pt>
                <c:pt idx="3">
                  <c:v>20</c:v>
                </c:pt>
                <c:pt idx="4">
                  <c:v>37</c:v>
                </c:pt>
                <c:pt idx="5">
                  <c:v>17</c:v>
                </c:pt>
                <c:pt idx="6">
                  <c:v>43</c:v>
                </c:pt>
                <c:pt idx="7">
                  <c:v>29</c:v>
                </c:pt>
                <c:pt idx="8">
                  <c:v>14</c:v>
                </c:pt>
                <c:pt idx="9">
                  <c:v>17</c:v>
                </c:pt>
                <c:pt idx="10">
                  <c:v>24</c:v>
                </c:pt>
              </c:numCache>
            </c:numRef>
          </c:val>
          <c:extLst>
            <c:ext xmlns:c16="http://schemas.microsoft.com/office/drawing/2014/chart" uri="{C3380CC4-5D6E-409C-BE32-E72D297353CC}">
              <c16:uniqueId val="{00000000-22C8-4D8D-AAEC-B062DCB407C7}"/>
            </c:ext>
          </c:extLst>
        </c:ser>
        <c:ser>
          <c:idx val="1"/>
          <c:order val="1"/>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'[1]چارچوب اعتباردهی موسساتی'!$B$9:$B$19</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'[1]چارچوب اعتباردهی موسساتی'!$F$9:$F$19</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22C8-4D8D-AAEC-B062DCB407C7}"/>
            </c:ext>
          </c:extLst>
        </c:ser>
        <c:dLbls>
          <c:showLegendKey val="0"/>
          <c:showVal val="0"/>
          <c:showCatName val="0"/>
          <c:showSerName val="0"/>
          <c:showPercent val="1"/>
          <c:showBubbleSize val="0"/>
          <c:showLeaderLines val="1"/>
        </c:dLbls>
      </c:pie3DChart>
    </c:plotArea>
    <c:legend>
      <c:legendPos val="r"/>
      <c:overlay val="0"/>
      <c:txPr>
        <a:bodyPr/>
        <a:lstStyle/>
        <a:p>
          <a:pPr>
            <a:defRPr sz="1050">
              <a:latin typeface="Bahij Zar" panose="02040503050201020203" pitchFamily="18" charset="-78"/>
              <a:cs typeface="Bahij Zar" panose="02040503050201020203" pitchFamily="18" charset="-78"/>
            </a:defRPr>
          </a:pPr>
          <a:endParaRPr lang="en-US"/>
        </a:p>
      </c:txPr>
    </c:legend>
    <c:plotVisOnly val="1"/>
    <c:dispBlanksAs val="gap"/>
    <c:showDLblsOverMax val="0"/>
  </c:chart>
  <c:spPr>
    <a:ln>
      <a:noFill/>
    </a:ln>
  </c:spPr>
  <c:printSettings>
    <c:headerFooter/>
    <c:pageMargins b="0.75" l="0.25" r="0.25"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Bahij Zar" panose="02040503050201020203" pitchFamily="18" charset="-78"/>
                <a:ea typeface="+mn-ea"/>
                <a:cs typeface="Bahij Zar" panose="02040503050201020203" pitchFamily="18" charset="-78"/>
              </a:defRPr>
            </a:pPr>
            <a:r>
              <a:rPr lang="fa-IR" sz="1600" b="1" i="0" u="none" strike="noStrike" baseline="0">
                <a:solidFill>
                  <a:srgbClr val="FFC000"/>
                </a:solidFill>
                <a:effectLst/>
              </a:rPr>
              <a:t>نمره حاصله نهاد</a:t>
            </a:r>
            <a:r>
              <a:rPr lang="fa-IR" sz="1600" b="1" i="0" u="none" strike="noStrike" baseline="0">
                <a:effectLst/>
              </a:rPr>
              <a:t>                                       </a:t>
            </a:r>
            <a:r>
              <a:rPr lang="fa-IR">
                <a:solidFill>
                  <a:srgbClr val="00B050"/>
                </a:solidFill>
                <a:latin typeface="Bahij Zar" panose="02040503050201020203" pitchFamily="18" charset="-78"/>
                <a:cs typeface="Bahij Zar" panose="02040503050201020203" pitchFamily="18" charset="-78"/>
              </a:rPr>
              <a:t>نمره معیار</a:t>
            </a:r>
            <a:endParaRPr lang="en-US">
              <a:solidFill>
                <a:srgbClr val="FFC000"/>
              </a:solidFill>
              <a:latin typeface="Bahij Zar" panose="02040503050201020203" pitchFamily="18" charset="-78"/>
              <a:cs typeface="Bahij Zar" panose="02040503050201020203" pitchFamily="18" charset="-78"/>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Bahij Zar" panose="02040503050201020203" pitchFamily="18" charset="-78"/>
              <a:ea typeface="+mn-ea"/>
              <a:cs typeface="Bahij Zar" panose="02040503050201020203" pitchFamily="18" charset="-78"/>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بازنگری'!$C$47:$C$57</c:f>
              <c:numCache>
                <c:formatCode>General</c:formatCode>
                <c:ptCount val="11"/>
              </c:numCache>
            </c:numRef>
          </c:val>
          <c:extLst>
            <c:ext xmlns:c16="http://schemas.microsoft.com/office/drawing/2014/chart" uri="{C3380CC4-5D6E-409C-BE32-E72D297353CC}">
              <c16:uniqueId val="{00000000-7FC0-4801-9A18-0A9B53FC768C}"/>
            </c:ext>
          </c:extLst>
        </c:ser>
        <c:ser>
          <c:idx val="1"/>
          <c:order val="1"/>
          <c:spPr>
            <a:solidFill>
              <a:srgbClr val="00B050"/>
            </a:solidFill>
            <a:ln>
              <a:noFill/>
            </a:ln>
            <a:effectLst>
              <a:outerShdw blurRad="57150" dist="19050" dir="5400000" algn="ctr" rotWithShape="0">
                <a:srgbClr val="000000">
                  <a:alpha val="63000"/>
                </a:srgbClr>
              </a:outerShdw>
            </a:effectLst>
            <a:sp3d/>
          </c:spPr>
          <c:invertIfNegative val="0"/>
          <c:dLbls>
            <c:dLbl>
              <c:idx val="0"/>
              <c:layout>
                <c:manualLayout>
                  <c:x val="-1.2642225031605562E-2"/>
                  <c:y val="-4.4117659830262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C0-4801-9A18-0A9B53FC768C}"/>
                </c:ext>
              </c:extLst>
            </c:dLbl>
            <c:dLbl>
              <c:idx val="1"/>
              <c:layout>
                <c:manualLayout>
                  <c:x val="0"/>
                  <c:y val="-6.6176489745394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C0-4801-9A18-0A9B53FC768C}"/>
                </c:ext>
              </c:extLst>
            </c:dLbl>
            <c:dLbl>
              <c:idx val="2"/>
              <c:layout>
                <c:manualLayout>
                  <c:x val="0"/>
                  <c:y val="-3.30882448726971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C0-4801-9A18-0A9B53FC768C}"/>
                </c:ext>
              </c:extLst>
            </c:dLbl>
            <c:dLbl>
              <c:idx val="3"/>
              <c:layout>
                <c:manualLayout>
                  <c:x val="-4.6354289627177725E-17"/>
                  <c:y val="-6.25000180928723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C0-4801-9A18-0A9B53FC768C}"/>
                </c:ext>
              </c:extLst>
            </c:dLbl>
            <c:dLbl>
              <c:idx val="4"/>
              <c:layout>
                <c:manualLayout>
                  <c:x val="0"/>
                  <c:y val="-6.98529613979161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C0-4801-9A18-0A9B53FC768C}"/>
                </c:ext>
              </c:extLst>
            </c:dLbl>
            <c:dLbl>
              <c:idx val="6"/>
              <c:layout>
                <c:manualLayout>
                  <c:x val="0"/>
                  <c:y val="-3.308824487269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C0-4801-9A18-0A9B53FC768C}"/>
                </c:ext>
              </c:extLst>
            </c:dLbl>
            <c:dLbl>
              <c:idx val="7"/>
              <c:layout>
                <c:manualLayout>
                  <c:x val="9.270857925435545E-17"/>
                  <c:y val="-4.0441188177740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C0-4801-9A18-0A9B53FC768C}"/>
                </c:ext>
              </c:extLst>
            </c:dLbl>
            <c:dLbl>
              <c:idx val="8"/>
              <c:layout>
                <c:manualLayout>
                  <c:x val="0"/>
                  <c:y val="-3.30882448726971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C0-4801-9A18-0A9B53FC768C}"/>
                </c:ext>
              </c:extLst>
            </c:dLbl>
            <c:dLbl>
              <c:idx val="9"/>
              <c:layout>
                <c:manualLayout>
                  <c:x val="0"/>
                  <c:y val="-4.0441188177740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C0-4801-9A18-0A9B53FC768C}"/>
                </c:ext>
              </c:extLst>
            </c:dLbl>
            <c:dLbl>
              <c:idx val="10"/>
              <c:layout>
                <c:manualLayout>
                  <c:x val="0"/>
                  <c:y val="-3.308824487269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C0-4801-9A18-0A9B53FC768C}"/>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بازنگری'!$D$47:$D$57</c:f>
              <c:numCache>
                <c:formatCode>0.00</c:formatCode>
                <c:ptCount val="11"/>
                <c:pt idx="0">
                  <c:v>25</c:v>
                </c:pt>
                <c:pt idx="1">
                  <c:v>13</c:v>
                </c:pt>
                <c:pt idx="2">
                  <c:v>8</c:v>
                </c:pt>
                <c:pt idx="3">
                  <c:v>35</c:v>
                </c:pt>
                <c:pt idx="4">
                  <c:v>36</c:v>
                </c:pt>
                <c:pt idx="5">
                  <c:v>128</c:v>
                </c:pt>
                <c:pt idx="6">
                  <c:v>53</c:v>
                </c:pt>
                <c:pt idx="7">
                  <c:v>21</c:v>
                </c:pt>
                <c:pt idx="8">
                  <c:v>7</c:v>
                </c:pt>
                <c:pt idx="9">
                  <c:v>68</c:v>
                </c:pt>
                <c:pt idx="10">
                  <c:v>84</c:v>
                </c:pt>
              </c:numCache>
            </c:numRef>
          </c:val>
          <c:extLst>
            <c:ext xmlns:c16="http://schemas.microsoft.com/office/drawing/2014/chart" uri="{C3380CC4-5D6E-409C-BE32-E72D297353CC}">
              <c16:uniqueId val="{0000000B-7FC0-4801-9A18-0A9B53FC768C}"/>
            </c:ext>
          </c:extLst>
        </c:ser>
        <c:ser>
          <c:idx val="2"/>
          <c:order val="2"/>
          <c:spPr>
            <a:solidFill>
              <a:srgbClr val="FFC000"/>
            </a:solidFill>
            <a:ln>
              <a:noFill/>
            </a:ln>
            <a:effectLst>
              <a:outerShdw blurRad="57150" dist="19050" dir="5400000" algn="ctr" rotWithShape="0">
                <a:srgbClr val="000000">
                  <a:alpha val="63000"/>
                </a:srgbClr>
              </a:outerShdw>
            </a:effectLst>
            <a:sp3d/>
          </c:spPr>
          <c:invertIfNegative val="0"/>
          <c:dLbls>
            <c:dLbl>
              <c:idx val="0"/>
              <c:layout>
                <c:manualLayout>
                  <c:x val="1.5170670037926675E-2"/>
                  <c:y val="-7.35294330504380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C0-4801-9A18-0A9B53FC768C}"/>
                </c:ext>
              </c:extLst>
            </c:dLbl>
            <c:dLbl>
              <c:idx val="1"/>
              <c:layout>
                <c:manualLayout>
                  <c:x val="1.2642225031605517E-2"/>
                  <c:y val="-1.4705886610087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FC0-4801-9A18-0A9B53FC768C}"/>
                </c:ext>
              </c:extLst>
            </c:dLbl>
            <c:dLbl>
              <c:idx val="2"/>
              <c:layout>
                <c:manualLayout>
                  <c:x val="7.5853350189632913E-3"/>
                  <c:y val="-1.4705886610087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FC0-4801-9A18-0A9B53FC768C}"/>
                </c:ext>
              </c:extLst>
            </c:dLbl>
            <c:dLbl>
              <c:idx val="3"/>
              <c:layout>
                <c:manualLayout>
                  <c:x val="1.0113780025284451E-2"/>
                  <c:y val="-1.10294149575657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FC0-4801-9A18-0A9B53FC768C}"/>
                </c:ext>
              </c:extLst>
            </c:dLbl>
            <c:dLbl>
              <c:idx val="4"/>
              <c:layout>
                <c:manualLayout>
                  <c:x val="7.5853350189633373E-3"/>
                  <c:y val="-7.35294330504380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FC0-4801-9A18-0A9B53FC768C}"/>
                </c:ext>
              </c:extLst>
            </c:dLbl>
            <c:dLbl>
              <c:idx val="5"/>
              <c:layout>
                <c:manualLayout>
                  <c:x val="2.0227560050568902E-2"/>
                  <c:y val="-5.51470747878285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FC0-4801-9A18-0A9B53FC768C}"/>
                </c:ext>
              </c:extLst>
            </c:dLbl>
            <c:dLbl>
              <c:idx val="6"/>
              <c:layout>
                <c:manualLayout>
                  <c:x val="1.51706700379265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FC0-4801-9A18-0A9B53FC768C}"/>
                </c:ext>
              </c:extLst>
            </c:dLbl>
            <c:dLbl>
              <c:idx val="7"/>
              <c:layout>
                <c:manualLayout>
                  <c:x val="1.011378002528445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FC0-4801-9A18-0A9B53FC768C}"/>
                </c:ext>
              </c:extLst>
            </c:dLbl>
            <c:dLbl>
              <c:idx val="8"/>
              <c:layout>
                <c:manualLayout>
                  <c:x val="7.585335018963244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FC0-4801-9A18-0A9B53FC768C}"/>
                </c:ext>
              </c:extLst>
            </c:dLbl>
            <c:dLbl>
              <c:idx val="9"/>
              <c:layout>
                <c:manualLayout>
                  <c:x val="1.2642225031605562E-2"/>
                  <c:y val="-1.4705886610087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FC0-4801-9A18-0A9B53FC768C}"/>
                </c:ext>
              </c:extLst>
            </c:dLbl>
            <c:dLbl>
              <c:idx val="10"/>
              <c:layout>
                <c:manualLayout>
                  <c:x val="1.2642225031605562E-2"/>
                  <c:y val="-7.35294330504380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FC0-4801-9A18-0A9B53FC768C}"/>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بازنگری'!$E$47:$E$57</c:f>
              <c:numCache>
                <c:formatCode>0.00</c:formatCode>
                <c:ptCount val="11"/>
                <c:pt idx="0">
                  <c:v>16</c:v>
                </c:pt>
                <c:pt idx="1">
                  <c:v>0</c:v>
                </c:pt>
                <c:pt idx="2">
                  <c:v>1.9999999999999998</c:v>
                </c:pt>
                <c:pt idx="3">
                  <c:v>34.68</c:v>
                </c:pt>
                <c:pt idx="4">
                  <c:v>34.897500000000008</c:v>
                </c:pt>
                <c:pt idx="5">
                  <c:v>89.360000000000014</c:v>
                </c:pt>
                <c:pt idx="6">
                  <c:v>52.750000000000007</c:v>
                </c:pt>
                <c:pt idx="7">
                  <c:v>20.5</c:v>
                </c:pt>
                <c:pt idx="8">
                  <c:v>6.6</c:v>
                </c:pt>
                <c:pt idx="9">
                  <c:v>62.239999999999995</c:v>
                </c:pt>
                <c:pt idx="10">
                  <c:v>79.83959999999999</c:v>
                </c:pt>
              </c:numCache>
            </c:numRef>
          </c:val>
          <c:extLst>
            <c:ext xmlns:c16="http://schemas.microsoft.com/office/drawing/2014/chart" uri="{C3380CC4-5D6E-409C-BE32-E72D297353CC}">
              <c16:uniqueId val="{00000017-7FC0-4801-9A18-0A9B53FC768C}"/>
            </c:ext>
          </c:extLst>
        </c:ser>
        <c:ser>
          <c:idx val="3"/>
          <c:order val="3"/>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بازنگری'!$F$47:$F$57</c:f>
              <c:numCache>
                <c:formatCode>0.00</c:formatCode>
                <c:ptCount val="11"/>
              </c:numCache>
            </c:numRef>
          </c:val>
          <c:extLst>
            <c:ext xmlns:c16="http://schemas.microsoft.com/office/drawing/2014/chart" uri="{C3380CC4-5D6E-409C-BE32-E72D297353CC}">
              <c16:uniqueId val="{00000018-7FC0-4801-9A18-0A9B53FC768C}"/>
            </c:ext>
          </c:extLst>
        </c:ser>
        <c:ser>
          <c:idx val="4"/>
          <c:order val="4"/>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'گزارش بازنگری'!$B$47:$B$57</c:f>
              <c:strCache>
                <c:ptCount val="11"/>
                <c:pt idx="0">
                  <c:v>  دیدگاه، مأموریت و استراتژی</c:v>
                </c:pt>
                <c:pt idx="1">
                  <c:v>  سهم‌گیری در انکشاف جامعه</c:v>
                </c:pt>
                <c:pt idx="2">
                  <c:v>  رهبری، اداره و مدیریت</c:v>
                </c:pt>
                <c:pt idx="3">
                  <c:v>  منابع مالی و مدیریت آن</c:v>
                </c:pt>
                <c:pt idx="4">
                  <c:v>  برنامه‌های اکادمیک</c:v>
                </c:pt>
                <c:pt idx="5">
                  <c:v>  تحقیق</c:v>
                </c:pt>
                <c:pt idx="6">
                  <c:v>  استادان و کارمندان</c:v>
                </c:pt>
                <c:pt idx="7">
                  <c:v>  تجارب محصلان</c:v>
                </c:pt>
                <c:pt idx="8">
                  <c:v>  ارتقا و بهبود کیفیت</c:v>
                </c:pt>
                <c:pt idx="9">
                  <c:v>  کتابخانه و منابع معلوماتی</c:v>
                </c:pt>
                <c:pt idx="10">
                  <c:v>  تکنالوژی معلوماتی و سهولت‌ها</c:v>
                </c:pt>
              </c:strCache>
            </c:strRef>
          </c:cat>
          <c:val>
            <c:numRef>
              <c:f>'گزارش بازنگری'!$G$47:$G$57</c:f>
              <c:numCache>
                <c:formatCode>0.00</c:formatCode>
                <c:ptCount val="11"/>
              </c:numCache>
            </c:numRef>
          </c:val>
          <c:extLst>
            <c:ext xmlns:c16="http://schemas.microsoft.com/office/drawing/2014/chart" uri="{C3380CC4-5D6E-409C-BE32-E72D297353CC}">
              <c16:uniqueId val="{00000019-7FC0-4801-9A18-0A9B53FC768C}"/>
            </c:ext>
          </c:extLst>
        </c:ser>
        <c:dLbls>
          <c:showLegendKey val="0"/>
          <c:showVal val="1"/>
          <c:showCatName val="0"/>
          <c:showSerName val="0"/>
          <c:showPercent val="0"/>
          <c:showBubbleSize val="0"/>
        </c:dLbls>
        <c:gapWidth val="75"/>
        <c:shape val="box"/>
        <c:axId val="155334640"/>
        <c:axId val="152530920"/>
        <c:axId val="0"/>
      </c:bar3DChart>
      <c:catAx>
        <c:axId val="1553346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2"/>
                </a:solidFill>
                <a:latin typeface="Bahij Zar" panose="02040503050201020203" pitchFamily="18" charset="-78"/>
                <a:ea typeface="+mn-ea"/>
                <a:cs typeface="Bahij Zar" panose="02040503050201020203" pitchFamily="18" charset="-78"/>
              </a:defRPr>
            </a:pPr>
            <a:endParaRPr lang="en-US"/>
          </a:p>
        </c:txPr>
        <c:crossAx val="152530920"/>
        <c:crosses val="autoZero"/>
        <c:auto val="1"/>
        <c:lblAlgn val="ctr"/>
        <c:lblOffset val="100"/>
        <c:noMultiLvlLbl val="0"/>
      </c:catAx>
      <c:valAx>
        <c:axId val="1525309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5334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61513</xdr:colOff>
      <xdr:row>2</xdr:row>
      <xdr:rowOff>19845</xdr:rowOff>
    </xdr:from>
    <xdr:to>
      <xdr:col>6</xdr:col>
      <xdr:colOff>406032</xdr:colOff>
      <xdr:row>7</xdr:row>
      <xdr:rowOff>27244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0014030" y="480220"/>
          <a:ext cx="1162082" cy="1158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214312</xdr:colOff>
      <xdr:row>55</xdr:row>
      <xdr:rowOff>150811</xdr:rowOff>
    </xdr:from>
    <xdr:to>
      <xdr:col>12</xdr:col>
      <xdr:colOff>485968</xdr:colOff>
      <xdr:row>60</xdr:row>
      <xdr:rowOff>166687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199102</xdr:colOff>
      <xdr:row>36</xdr:row>
      <xdr:rowOff>52510</xdr:rowOff>
    </xdr:from>
    <xdr:to>
      <xdr:col>7</xdr:col>
      <xdr:colOff>757115</xdr:colOff>
      <xdr:row>39</xdr:row>
      <xdr:rowOff>19392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9295573" y="6648573"/>
          <a:ext cx="558013" cy="554257"/>
        </a:xfrm>
        <a:prstGeom prst="rect">
          <a:avLst/>
        </a:prstGeom>
      </xdr:spPr>
    </xdr:pic>
    <xdr:clientData/>
  </xdr:twoCellAnchor>
  <xdr:twoCellAnchor editAs="oneCell">
    <xdr:from>
      <xdr:col>7</xdr:col>
      <xdr:colOff>213091</xdr:colOff>
      <xdr:row>326</xdr:row>
      <xdr:rowOff>21370</xdr:rowOff>
    </xdr:from>
    <xdr:to>
      <xdr:col>7</xdr:col>
      <xdr:colOff>771104</xdr:colOff>
      <xdr:row>329</xdr:row>
      <xdr:rowOff>7300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9281584" y="65775620"/>
          <a:ext cx="558013" cy="557430"/>
        </a:xfrm>
        <a:prstGeom prst="rect">
          <a:avLst/>
        </a:prstGeom>
      </xdr:spPr>
    </xdr:pic>
    <xdr:clientData/>
  </xdr:twoCellAnchor>
  <xdr:twoCellAnchor>
    <xdr:from>
      <xdr:col>7</xdr:col>
      <xdr:colOff>47626</xdr:colOff>
      <xdr:row>44</xdr:row>
      <xdr:rowOff>87313</xdr:rowOff>
    </xdr:from>
    <xdr:to>
      <xdr:col>12</xdr:col>
      <xdr:colOff>460376</xdr:colOff>
      <xdr:row>61</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605;&#1585;&#1581;&#1604;&#1607;%20&#1575;&#1608;&#1604;%20&#1575;&#1593;&#1578;&#1576;&#1575;&#1585;&#1583;&#1607;&#1740;\&#1711;&#1586;&#1575;&#1585;&#1588;%20&#1576;&#1575;&#1586;&#1606;&#1711;&#1585;&#1740;%20&#1605;&#1585;&#1581;&#1604;&#1607;(1)&#1575;&#1593;&#1578;&#1576;&#1575;&#1585;&#1583;&#1607;&#1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جلد گزارش"/>
      <sheetName val="چارچوب اعتباردهی موسساتی"/>
    </sheetNames>
    <sheetDataSet>
      <sheetData sheetId="0"/>
      <sheetData sheetId="1">
        <row r="9">
          <cell r="B9" t="str">
            <v xml:space="preserve">  دیدگاه، مأموریت و استراتژی</v>
          </cell>
          <cell r="E9">
            <v>3.3</v>
          </cell>
          <cell r="F9">
            <v>0</v>
          </cell>
        </row>
        <row r="10">
          <cell r="B10" t="str">
            <v xml:space="preserve">  سهم‌گیری در انکشاف جامعه</v>
          </cell>
          <cell r="E10">
            <v>5</v>
          </cell>
          <cell r="F10">
            <v>0</v>
          </cell>
        </row>
        <row r="11">
          <cell r="B11" t="str">
            <v xml:space="preserve">  رهبری، اداره و مدیریت</v>
          </cell>
          <cell r="E11">
            <v>27.000000000000007</v>
          </cell>
          <cell r="F11">
            <v>0</v>
          </cell>
        </row>
        <row r="12">
          <cell r="B12" t="str">
            <v xml:space="preserve">  منابع مالی و مدیریت آن</v>
          </cell>
          <cell r="E12">
            <v>20</v>
          </cell>
          <cell r="F12">
            <v>0</v>
          </cell>
        </row>
        <row r="13">
          <cell r="B13" t="str">
            <v xml:space="preserve">  برنامه‌های اکادمیک</v>
          </cell>
          <cell r="E13">
            <v>37</v>
          </cell>
          <cell r="F13">
            <v>0</v>
          </cell>
        </row>
        <row r="14">
          <cell r="B14" t="str">
            <v xml:space="preserve">  تحقیق</v>
          </cell>
          <cell r="E14">
            <v>17</v>
          </cell>
          <cell r="F14">
            <v>0</v>
          </cell>
        </row>
        <row r="15">
          <cell r="B15" t="str">
            <v xml:space="preserve">  استادان و کارمندان</v>
          </cell>
          <cell r="E15">
            <v>43</v>
          </cell>
          <cell r="F15">
            <v>0</v>
          </cell>
        </row>
        <row r="16">
          <cell r="B16" t="str">
            <v xml:space="preserve">  تجارب محصلان</v>
          </cell>
          <cell r="E16">
            <v>29</v>
          </cell>
          <cell r="F16">
            <v>0</v>
          </cell>
        </row>
        <row r="17">
          <cell r="B17" t="str">
            <v xml:space="preserve">  ارتقا و بهبود کیفیت</v>
          </cell>
          <cell r="E17">
            <v>14</v>
          </cell>
          <cell r="F17">
            <v>0</v>
          </cell>
        </row>
        <row r="18">
          <cell r="B18" t="str">
            <v xml:space="preserve">  کتابخانه و منابع معلوماتی</v>
          </cell>
          <cell r="E18">
            <v>17</v>
          </cell>
          <cell r="F18">
            <v>0</v>
          </cell>
        </row>
        <row r="19">
          <cell r="B19" t="str">
            <v xml:space="preserve">  تکنالوژی معلوماتی و سهولت‌ها</v>
          </cell>
          <cell r="E19">
            <v>24</v>
          </cell>
          <cell r="F19">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rightToLeft="1" view="pageLayout" topLeftCell="A26" zoomScale="120" zoomScaleNormal="100" zoomScalePageLayoutView="120" workbookViewId="0">
      <selection activeCell="D30" sqref="D30"/>
    </sheetView>
  </sheetViews>
  <sheetFormatPr defaultColWidth="9.109375" defaultRowHeight="17.399999999999999" x14ac:dyDescent="0.55000000000000004"/>
  <cols>
    <col min="1" max="1" width="1.44140625" style="17" customWidth="1"/>
    <col min="2" max="2" width="7" style="17" customWidth="1"/>
    <col min="3" max="3" width="11.6640625" style="17" customWidth="1"/>
    <col min="4" max="4" width="11.33203125" style="17" customWidth="1"/>
    <col min="5" max="5" width="4.109375" style="17" customWidth="1"/>
    <col min="6" max="6" width="11.44140625" style="17" customWidth="1"/>
    <col min="7" max="9" width="9.109375" style="17"/>
    <col min="10" max="10" width="14.6640625" style="17" customWidth="1"/>
    <col min="11" max="16384" width="9.109375" style="17"/>
  </cols>
  <sheetData>
    <row r="1" spans="1:10" s="23" customFormat="1" x14ac:dyDescent="0.55000000000000004"/>
    <row r="2" spans="1:10" s="23" customFormat="1" x14ac:dyDescent="0.55000000000000004"/>
    <row r="3" spans="1:10" s="23" customFormat="1" x14ac:dyDescent="0.55000000000000004"/>
    <row r="4" spans="1:10" s="23" customFormat="1" x14ac:dyDescent="0.55000000000000004"/>
    <row r="5" spans="1:10" s="23" customFormat="1" x14ac:dyDescent="0.55000000000000004"/>
    <row r="6" spans="1:10" s="23" customFormat="1" x14ac:dyDescent="0.55000000000000004"/>
    <row r="7" spans="1:10" s="23" customFormat="1" x14ac:dyDescent="0.55000000000000004"/>
    <row r="8" spans="1:10" s="23" customFormat="1" x14ac:dyDescent="0.55000000000000004">
      <c r="A8" s="264" t="s">
        <v>150</v>
      </c>
      <c r="B8" s="264"/>
      <c r="C8" s="264"/>
      <c r="D8" s="264"/>
      <c r="E8" s="264"/>
      <c r="F8" s="264"/>
      <c r="G8" s="264"/>
      <c r="H8" s="264"/>
      <c r="I8" s="264"/>
      <c r="J8" s="264"/>
    </row>
    <row r="9" spans="1:10" s="23" customFormat="1" x14ac:dyDescent="0.55000000000000004">
      <c r="A9" s="264" t="s">
        <v>560</v>
      </c>
      <c r="B9" s="264"/>
      <c r="C9" s="264"/>
      <c r="D9" s="264"/>
      <c r="E9" s="264"/>
      <c r="F9" s="264"/>
      <c r="G9" s="264"/>
      <c r="H9" s="264"/>
      <c r="I9" s="264"/>
      <c r="J9" s="264"/>
    </row>
    <row r="10" spans="1:10" s="23" customFormat="1" x14ac:dyDescent="0.55000000000000004">
      <c r="A10" s="264" t="s">
        <v>151</v>
      </c>
      <c r="B10" s="264"/>
      <c r="C10" s="264"/>
      <c r="D10" s="264"/>
      <c r="E10" s="264"/>
      <c r="F10" s="264"/>
      <c r="G10" s="264"/>
      <c r="H10" s="264"/>
      <c r="I10" s="264"/>
      <c r="J10" s="264"/>
    </row>
    <row r="11" spans="1:10" s="23" customFormat="1" x14ac:dyDescent="0.55000000000000004">
      <c r="A11" s="264" t="s">
        <v>209</v>
      </c>
      <c r="B11" s="264"/>
      <c r="C11" s="264"/>
      <c r="D11" s="264"/>
      <c r="E11" s="264"/>
      <c r="F11" s="264"/>
      <c r="G11" s="264"/>
      <c r="H11" s="264"/>
      <c r="I11" s="264"/>
      <c r="J11" s="264"/>
    </row>
    <row r="12" spans="1:10" s="23" customFormat="1" x14ac:dyDescent="0.55000000000000004">
      <c r="A12" s="24"/>
      <c r="B12" s="25"/>
      <c r="C12" s="25"/>
      <c r="D12" s="25"/>
      <c r="E12" s="25"/>
      <c r="F12" s="25"/>
      <c r="G12" s="24"/>
      <c r="H12" s="24"/>
      <c r="I12" s="24"/>
      <c r="J12" s="24"/>
    </row>
    <row r="13" spans="1:10" s="23" customFormat="1" x14ac:dyDescent="0.55000000000000004">
      <c r="A13" s="24"/>
      <c r="B13" s="25"/>
      <c r="C13" s="25"/>
      <c r="D13" s="25"/>
      <c r="E13" s="25"/>
      <c r="F13" s="25"/>
      <c r="G13" s="24"/>
      <c r="H13" s="24"/>
      <c r="I13" s="24"/>
      <c r="J13" s="24"/>
    </row>
    <row r="14" spans="1:10" s="23" customFormat="1" x14ac:dyDescent="0.55000000000000004">
      <c r="A14" s="24"/>
      <c r="B14" s="25"/>
      <c r="C14" s="25"/>
      <c r="D14" s="25"/>
      <c r="E14" s="25"/>
      <c r="F14" s="25"/>
      <c r="G14" s="24"/>
      <c r="H14" s="24"/>
      <c r="I14" s="24"/>
      <c r="J14" s="24"/>
    </row>
    <row r="15" spans="1:10" s="23" customFormat="1" x14ac:dyDescent="0.55000000000000004">
      <c r="A15" s="24"/>
      <c r="B15" s="24"/>
      <c r="C15" s="24"/>
      <c r="D15" s="24"/>
      <c r="E15" s="24"/>
      <c r="F15" s="24"/>
      <c r="G15" s="24"/>
      <c r="H15" s="24"/>
      <c r="I15" s="24"/>
      <c r="J15" s="24"/>
    </row>
    <row r="16" spans="1:10" s="23" customFormat="1" ht="34.799999999999997" x14ac:dyDescent="1.05">
      <c r="A16" s="265" t="s">
        <v>513</v>
      </c>
      <c r="B16" s="265"/>
      <c r="C16" s="265"/>
      <c r="D16" s="265"/>
      <c r="E16" s="265"/>
      <c r="F16" s="265"/>
      <c r="G16" s="265"/>
      <c r="H16" s="265"/>
      <c r="I16" s="265"/>
      <c r="J16" s="265"/>
    </row>
    <row r="17" spans="1:10" s="23" customFormat="1" ht="34.799999999999997" x14ac:dyDescent="1.05">
      <c r="A17" s="186"/>
      <c r="B17" s="268" t="s">
        <v>569</v>
      </c>
      <c r="C17" s="265"/>
      <c r="D17" s="265"/>
      <c r="E17" s="265"/>
      <c r="F17" s="265"/>
      <c r="G17" s="265"/>
      <c r="H17" s="265"/>
      <c r="I17" s="265"/>
      <c r="J17" s="265"/>
    </row>
    <row r="18" spans="1:10" s="23" customFormat="1" ht="25.8" x14ac:dyDescent="0.8">
      <c r="A18" s="269" t="s">
        <v>566</v>
      </c>
      <c r="B18" s="269"/>
      <c r="C18" s="269"/>
      <c r="D18" s="269"/>
      <c r="E18" s="269"/>
      <c r="F18" s="269"/>
      <c r="G18" s="269"/>
      <c r="H18" s="269"/>
      <c r="I18" s="269"/>
      <c r="J18" s="269"/>
    </row>
    <row r="19" spans="1:10" ht="21.6" x14ac:dyDescent="0.65">
      <c r="A19" s="270" t="s">
        <v>564</v>
      </c>
      <c r="B19" s="270"/>
      <c r="C19" s="270"/>
      <c r="D19" s="270"/>
      <c r="E19" s="270"/>
      <c r="F19" s="270"/>
      <c r="G19" s="270"/>
      <c r="H19" s="270"/>
      <c r="I19" s="270"/>
      <c r="J19" s="270"/>
    </row>
    <row r="20" spans="1:10" ht="23.25" customHeight="1" x14ac:dyDescent="0.55000000000000004">
      <c r="A20" s="271" t="s">
        <v>234</v>
      </c>
      <c r="B20" s="271"/>
      <c r="C20" s="271"/>
      <c r="D20" s="271"/>
      <c r="E20" s="271"/>
      <c r="F20" s="271"/>
      <c r="G20" s="271"/>
      <c r="H20" s="271"/>
      <c r="I20" s="271"/>
      <c r="J20" s="271"/>
    </row>
    <row r="21" spans="1:10" ht="23.25" customHeight="1" x14ac:dyDescent="0.55000000000000004">
      <c r="A21" s="7"/>
      <c r="B21" s="7"/>
      <c r="C21" s="7"/>
      <c r="D21" s="7"/>
      <c r="E21" s="7"/>
      <c r="F21" s="7"/>
      <c r="G21" s="18"/>
      <c r="H21" s="18"/>
      <c r="I21" s="18"/>
      <c r="J21" s="18"/>
    </row>
    <row r="22" spans="1:10" ht="23.25" customHeight="1" x14ac:dyDescent="0.55000000000000004">
      <c r="A22" s="7"/>
      <c r="B22" s="7"/>
      <c r="C22" s="7"/>
      <c r="D22" s="7"/>
      <c r="E22" s="7"/>
      <c r="F22" s="7"/>
      <c r="G22" s="18"/>
      <c r="H22" s="18"/>
      <c r="I22" s="18"/>
      <c r="J22" s="18"/>
    </row>
    <row r="23" spans="1:10" ht="23.25" customHeight="1" x14ac:dyDescent="0.55000000000000004">
      <c r="A23" s="7"/>
      <c r="B23" s="7"/>
      <c r="C23" s="7"/>
      <c r="D23" s="7"/>
      <c r="E23" s="7"/>
      <c r="F23" s="7"/>
      <c r="G23" s="18"/>
      <c r="H23" s="18"/>
      <c r="I23" s="18"/>
      <c r="J23" s="18"/>
    </row>
    <row r="24" spans="1:10" ht="23.25" customHeight="1" x14ac:dyDescent="0.55000000000000004">
      <c r="A24" s="7"/>
      <c r="B24" s="7"/>
      <c r="C24" s="7"/>
      <c r="D24" s="7"/>
      <c r="E24" s="7"/>
      <c r="F24" s="7"/>
      <c r="G24" s="18"/>
      <c r="H24" s="18"/>
      <c r="I24" s="18"/>
      <c r="J24" s="18"/>
    </row>
    <row r="25" spans="1:10" ht="21.6" x14ac:dyDescent="0.65">
      <c r="A25" s="20"/>
      <c r="B25" s="26"/>
      <c r="C25" s="27" t="s">
        <v>158</v>
      </c>
      <c r="D25" s="21" t="s">
        <v>562</v>
      </c>
      <c r="E25" s="28" t="s">
        <v>160</v>
      </c>
      <c r="F25" s="22" t="s">
        <v>563</v>
      </c>
      <c r="G25" s="18"/>
      <c r="H25" s="18"/>
      <c r="I25" s="18"/>
      <c r="J25" s="18"/>
    </row>
    <row r="26" spans="1:10" x14ac:dyDescent="0.55000000000000004">
      <c r="A26" s="19"/>
      <c r="B26" s="19"/>
      <c r="C26" s="19"/>
      <c r="D26" s="19"/>
      <c r="E26" s="19"/>
      <c r="F26" s="19"/>
      <c r="G26" s="18"/>
      <c r="H26" s="18"/>
      <c r="I26" s="18"/>
      <c r="J26" s="18"/>
    </row>
    <row r="27" spans="1:10" x14ac:dyDescent="0.55000000000000004">
      <c r="A27" s="19"/>
      <c r="B27" s="19"/>
      <c r="C27" s="19"/>
      <c r="D27" s="19"/>
      <c r="E27" s="19"/>
      <c r="F27" s="19"/>
      <c r="G27" s="18"/>
      <c r="H27" s="18"/>
      <c r="I27" s="18"/>
      <c r="J27" s="18"/>
    </row>
    <row r="28" spans="1:10" x14ac:dyDescent="0.55000000000000004">
      <c r="A28" s="272" t="s">
        <v>159</v>
      </c>
      <c r="B28" s="272"/>
      <c r="C28" s="272"/>
      <c r="D28" s="272"/>
      <c r="E28" s="272"/>
      <c r="F28" s="272"/>
      <c r="G28" s="272"/>
      <c r="H28" s="272"/>
      <c r="I28" s="272"/>
      <c r="J28" s="272"/>
    </row>
    <row r="29" spans="1:10" x14ac:dyDescent="0.55000000000000004">
      <c r="A29" s="219"/>
      <c r="B29" s="219"/>
      <c r="C29" s="219"/>
      <c r="D29" s="219"/>
      <c r="E29" s="219"/>
      <c r="F29" s="219"/>
      <c r="G29" s="219"/>
      <c r="H29" s="219"/>
      <c r="I29" s="219"/>
      <c r="J29" s="219"/>
    </row>
    <row r="30" spans="1:10" x14ac:dyDescent="0.55000000000000004">
      <c r="A30" s="219"/>
      <c r="B30" s="219"/>
      <c r="C30" s="219"/>
      <c r="D30" s="219"/>
      <c r="E30" s="219"/>
      <c r="F30" s="219"/>
      <c r="G30" s="219"/>
      <c r="H30" s="219"/>
      <c r="I30" s="219"/>
      <c r="J30" s="219"/>
    </row>
    <row r="31" spans="1:10" ht="59.25" customHeight="1" x14ac:dyDescent="0.55000000000000004">
      <c r="A31" s="220"/>
      <c r="B31" s="220"/>
      <c r="C31" s="220"/>
      <c r="D31" s="220"/>
      <c r="E31" s="220"/>
      <c r="F31" s="266" t="s">
        <v>632</v>
      </c>
      <c r="G31" s="267"/>
      <c r="H31" s="267"/>
      <c r="I31" s="267"/>
      <c r="J31" s="267"/>
    </row>
  </sheetData>
  <sheetProtection algorithmName="SHA-512" hashValue="X1tiBETYhK4wXQs9FP6z+cLSTuM5XcJBCy/24yaBdSu8x2IktKXNLo4RXlLNEf6nHpkWopHQ4ZrPTCnOnZv3Mw==" saltValue="7mFZfYsnP5/qRGAR0LaBvw==" spinCount="100000" sheet="1" objects="1" scenarios="1"/>
  <mergeCells count="11">
    <mergeCell ref="F31:J31"/>
    <mergeCell ref="B17:J17"/>
    <mergeCell ref="A18:J18"/>
    <mergeCell ref="A19:J19"/>
    <mergeCell ref="A20:J20"/>
    <mergeCell ref="A28:J28"/>
    <mergeCell ref="A8:J8"/>
    <mergeCell ref="A9:J9"/>
    <mergeCell ref="A10:J10"/>
    <mergeCell ref="A11:J11"/>
    <mergeCell ref="A16:J16"/>
  </mergeCells>
  <pageMargins left="0.7" right="0.7" top="0.75" bottom="0.90060763888888884"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7:N1088"/>
  <sheetViews>
    <sheetView showGridLines="0" rightToLeft="1" tabSelected="1" topLeftCell="A707" zoomScale="120" zoomScaleNormal="120" workbookViewId="0">
      <selection activeCell="H717" sqref="H717"/>
    </sheetView>
  </sheetViews>
  <sheetFormatPr defaultColWidth="9.109375" defaultRowHeight="12.6" x14ac:dyDescent="0.4"/>
  <cols>
    <col min="1" max="1" width="5.109375" style="80" customWidth="1"/>
    <col min="2" max="2" width="26.109375" style="80" customWidth="1"/>
    <col min="3" max="3" width="4.44140625" style="80" customWidth="1"/>
    <col min="4" max="4" width="13" style="80" customWidth="1"/>
    <col min="5" max="5" width="4.6640625" style="80" customWidth="1"/>
    <col min="6" max="6" width="0.5546875" style="80" customWidth="1"/>
    <col min="7" max="7" width="6" style="80" customWidth="1"/>
    <col min="8" max="8" width="39.5546875" style="80" customWidth="1"/>
    <col min="9" max="9" width="4.5546875" style="80" customWidth="1"/>
    <col min="10" max="10" width="5.5546875" style="80" customWidth="1"/>
    <col min="11" max="11" width="0.5546875" style="80" customWidth="1"/>
    <col min="12" max="12" width="14.33203125" style="80" customWidth="1"/>
    <col min="13" max="13" width="9.109375" style="80" customWidth="1"/>
    <col min="14" max="14" width="0.109375" style="80" hidden="1" customWidth="1"/>
    <col min="15" max="16384" width="9.109375" style="80"/>
  </cols>
  <sheetData>
    <row r="7" spans="1:13" ht="16.2" x14ac:dyDescent="0.4">
      <c r="A7" s="31"/>
      <c r="B7" s="342" t="s">
        <v>205</v>
      </c>
      <c r="C7" s="342"/>
      <c r="D7" s="342"/>
      <c r="E7" s="342"/>
      <c r="F7" s="342"/>
      <c r="G7" s="342"/>
      <c r="H7" s="342"/>
      <c r="I7" s="342"/>
      <c r="J7" s="342"/>
      <c r="K7" s="342"/>
      <c r="L7" s="342"/>
      <c r="M7" s="31"/>
    </row>
    <row r="8" spans="1:13" ht="16.8" x14ac:dyDescent="0.55000000000000004">
      <c r="A8" s="31"/>
      <c r="B8" s="329" t="str">
        <f>B45</f>
        <v xml:space="preserve">تحلیل نمرات نهایی گزارش بررسی حفظ سند اعتباردهی </v>
      </c>
      <c r="C8" s="329"/>
      <c r="D8" s="500" t="s">
        <v>206</v>
      </c>
      <c r="E8" s="500"/>
      <c r="F8" s="500"/>
      <c r="G8" s="500"/>
      <c r="H8" s="500"/>
      <c r="I8" s="500"/>
      <c r="J8" s="500"/>
      <c r="K8" s="500"/>
      <c r="L8" s="500"/>
      <c r="M8" s="64">
        <v>2</v>
      </c>
    </row>
    <row r="9" spans="1:13" ht="16.8" x14ac:dyDescent="0.55000000000000004">
      <c r="A9" s="31"/>
      <c r="B9" s="329" t="str">
        <f>A336</f>
        <v>معیار اصلی شماره (1): دیدگاه، مأموریت و استراتژی</v>
      </c>
      <c r="C9" s="329"/>
      <c r="D9" s="500" t="s">
        <v>206</v>
      </c>
      <c r="E9" s="500"/>
      <c r="F9" s="500"/>
      <c r="G9" s="500"/>
      <c r="H9" s="500"/>
      <c r="I9" s="500"/>
      <c r="J9" s="500"/>
      <c r="K9" s="500"/>
      <c r="L9" s="500"/>
      <c r="M9" s="64"/>
    </row>
    <row r="10" spans="1:13" ht="16.8" x14ac:dyDescent="0.55000000000000004">
      <c r="A10" s="31"/>
      <c r="B10" s="329" t="str">
        <f>A407</f>
        <v>معیار اصلی شماره (2): سهم‌گیری در انکشاف جامعه</v>
      </c>
      <c r="C10" s="329"/>
      <c r="D10" s="500" t="s">
        <v>206</v>
      </c>
      <c r="E10" s="500"/>
      <c r="F10" s="500"/>
      <c r="G10" s="500"/>
      <c r="H10" s="500"/>
      <c r="I10" s="500"/>
      <c r="J10" s="500"/>
      <c r="K10" s="500"/>
      <c r="L10" s="500"/>
      <c r="M10" s="64"/>
    </row>
    <row r="11" spans="1:13" ht="16.8" x14ac:dyDescent="0.55000000000000004">
      <c r="A11" s="31"/>
      <c r="B11" s="329" t="str">
        <f>A478</f>
        <v>معیار اصلی شماره (3): حکومتداری، رهبری و اداره</v>
      </c>
      <c r="C11" s="329"/>
      <c r="D11" s="500" t="s">
        <v>206</v>
      </c>
      <c r="E11" s="500"/>
      <c r="F11" s="500"/>
      <c r="G11" s="500"/>
      <c r="H11" s="500"/>
      <c r="I11" s="500"/>
      <c r="J11" s="500"/>
      <c r="K11" s="500"/>
      <c r="L11" s="500"/>
      <c r="M11" s="64"/>
    </row>
    <row r="12" spans="1:13" ht="16.8" x14ac:dyDescent="0.55000000000000004">
      <c r="A12" s="31"/>
      <c r="B12" s="329" t="str">
        <f>A549</f>
        <v>معیار اصلی شماره (4): منابع مالی و مدیریت آن</v>
      </c>
      <c r="C12" s="329"/>
      <c r="D12" s="500" t="s">
        <v>206</v>
      </c>
      <c r="E12" s="500"/>
      <c r="F12" s="500"/>
      <c r="G12" s="500"/>
      <c r="H12" s="500"/>
      <c r="I12" s="500"/>
      <c r="J12" s="500"/>
      <c r="K12" s="500"/>
      <c r="L12" s="500"/>
      <c r="M12" s="64"/>
    </row>
    <row r="13" spans="1:13" ht="16.8" x14ac:dyDescent="0.55000000000000004">
      <c r="A13" s="31"/>
      <c r="B13" s="329" t="str">
        <f>A608</f>
        <v>معیار اصلی شماره (5): برنامه‌های اکادمیک</v>
      </c>
      <c r="C13" s="329"/>
      <c r="D13" s="500" t="s">
        <v>206</v>
      </c>
      <c r="E13" s="500"/>
      <c r="F13" s="500"/>
      <c r="G13" s="500"/>
      <c r="H13" s="500"/>
      <c r="I13" s="500"/>
      <c r="J13" s="500"/>
      <c r="K13" s="500"/>
      <c r="L13" s="500"/>
      <c r="M13" s="64"/>
    </row>
    <row r="14" spans="1:13" ht="16.8" x14ac:dyDescent="0.55000000000000004">
      <c r="A14" s="31"/>
      <c r="B14" s="329" t="str">
        <f>A711</f>
        <v>معیار اصلی شماره (6): تحقیق</v>
      </c>
      <c r="C14" s="329"/>
      <c r="D14" s="500" t="s">
        <v>206</v>
      </c>
      <c r="E14" s="500"/>
      <c r="F14" s="500"/>
      <c r="G14" s="500"/>
      <c r="H14" s="500"/>
      <c r="I14" s="500"/>
      <c r="J14" s="500"/>
      <c r="K14" s="500"/>
      <c r="L14" s="500"/>
      <c r="M14" s="64"/>
    </row>
    <row r="15" spans="1:13" ht="16.8" x14ac:dyDescent="0.55000000000000004">
      <c r="A15" s="31"/>
      <c r="B15" s="329" t="str">
        <f>A760</f>
        <v>معیار اصلی شماره (7): استادان و کارمندان</v>
      </c>
      <c r="C15" s="329"/>
      <c r="D15" s="500" t="s">
        <v>206</v>
      </c>
      <c r="E15" s="500"/>
      <c r="F15" s="500"/>
      <c r="G15" s="500"/>
      <c r="H15" s="500"/>
      <c r="I15" s="500"/>
      <c r="J15" s="500"/>
      <c r="K15" s="500"/>
      <c r="L15" s="500"/>
      <c r="M15" s="64"/>
    </row>
    <row r="16" spans="1:13" ht="16.8" x14ac:dyDescent="0.55000000000000004">
      <c r="A16" s="31"/>
      <c r="B16" s="329" t="str">
        <f>A847</f>
        <v>معیار اصلی شماره (8): تجارب محصلان</v>
      </c>
      <c r="C16" s="329"/>
      <c r="D16" s="500" t="s">
        <v>206</v>
      </c>
      <c r="E16" s="500"/>
      <c r="F16" s="500"/>
      <c r="G16" s="500"/>
      <c r="H16" s="500"/>
      <c r="I16" s="500"/>
      <c r="J16" s="500"/>
      <c r="K16" s="500"/>
      <c r="L16" s="500"/>
      <c r="M16" s="64"/>
    </row>
    <row r="17" spans="1:13" ht="16.8" x14ac:dyDescent="0.55000000000000004">
      <c r="A17" s="31"/>
      <c r="B17" s="329" t="str">
        <f>A910</f>
        <v>معیار اصلی شماره (9): ارتقا و بهبود کیفیت</v>
      </c>
      <c r="C17" s="329"/>
      <c r="D17" s="500" t="s">
        <v>206</v>
      </c>
      <c r="E17" s="500"/>
      <c r="F17" s="500"/>
      <c r="G17" s="500"/>
      <c r="H17" s="500"/>
      <c r="I17" s="500"/>
      <c r="J17" s="500"/>
      <c r="K17" s="500"/>
      <c r="L17" s="500"/>
      <c r="M17" s="64"/>
    </row>
    <row r="18" spans="1:13" ht="16.8" x14ac:dyDescent="0.55000000000000004">
      <c r="A18" s="31"/>
      <c r="B18" s="329" t="str">
        <f>A945</f>
        <v>معیار اصلی شماره (10): کتابخانه و منابع معلوماتی</v>
      </c>
      <c r="C18" s="329"/>
      <c r="D18" s="500" t="s">
        <v>206</v>
      </c>
      <c r="E18" s="500"/>
      <c r="F18" s="500"/>
      <c r="G18" s="500"/>
      <c r="H18" s="500"/>
      <c r="I18" s="500"/>
      <c r="J18" s="500"/>
      <c r="K18" s="500"/>
      <c r="L18" s="500"/>
      <c r="M18" s="64"/>
    </row>
    <row r="19" spans="1:13" ht="16.8" x14ac:dyDescent="0.55000000000000004">
      <c r="A19" s="31"/>
      <c r="B19" s="329" t="str">
        <f>A1006</f>
        <v>معیار اصلی شماره (11): تکنالوژی معلوماتی و سهولت‌ها</v>
      </c>
      <c r="C19" s="329"/>
      <c r="D19" s="500" t="s">
        <v>206</v>
      </c>
      <c r="E19" s="500"/>
      <c r="F19" s="500"/>
      <c r="G19" s="500"/>
      <c r="H19" s="500"/>
      <c r="I19" s="500"/>
      <c r="J19" s="500"/>
      <c r="K19" s="500"/>
      <c r="L19" s="500"/>
      <c r="M19" s="64"/>
    </row>
    <row r="20" spans="1:13" x14ac:dyDescent="0.4">
      <c r="A20" s="31"/>
      <c r="B20" s="31"/>
      <c r="C20" s="31"/>
      <c r="D20" s="31"/>
      <c r="E20" s="31"/>
      <c r="F20" s="31"/>
      <c r="G20" s="31"/>
      <c r="H20" s="31"/>
      <c r="I20" s="31"/>
      <c r="J20" s="31"/>
      <c r="K20" s="31"/>
      <c r="L20" s="31"/>
      <c r="M20" s="31"/>
    </row>
    <row r="37" spans="1:13" s="16" customFormat="1" ht="18.75" customHeight="1" x14ac:dyDescent="0.4"/>
    <row r="38" spans="1:13" s="16" customFormat="1" x14ac:dyDescent="0.4"/>
    <row r="39" spans="1:13" s="16" customFormat="1" x14ac:dyDescent="0.4"/>
    <row r="40" spans="1:13" s="16" customFormat="1" x14ac:dyDescent="0.4">
      <c r="A40" s="304" t="s">
        <v>207</v>
      </c>
      <c r="B40" s="304"/>
      <c r="C40" s="304"/>
      <c r="D40" s="304"/>
      <c r="E40" s="304"/>
      <c r="F40" s="304"/>
      <c r="G40" s="304"/>
      <c r="H40" s="304"/>
      <c r="I40" s="304"/>
      <c r="J40" s="304"/>
      <c r="K40" s="304"/>
      <c r="L40" s="304"/>
      <c r="M40" s="304"/>
    </row>
    <row r="41" spans="1:13" s="16" customFormat="1" x14ac:dyDescent="0.4">
      <c r="A41" s="304" t="s">
        <v>559</v>
      </c>
      <c r="B41" s="304"/>
      <c r="C41" s="304"/>
      <c r="D41" s="304"/>
      <c r="E41" s="304"/>
      <c r="F41" s="304"/>
      <c r="G41" s="304"/>
      <c r="H41" s="304"/>
      <c r="I41" s="304"/>
      <c r="J41" s="304"/>
      <c r="K41" s="304"/>
      <c r="L41" s="304"/>
      <c r="M41" s="304"/>
    </row>
    <row r="42" spans="1:13" s="16" customFormat="1" x14ac:dyDescent="0.4">
      <c r="A42" s="304" t="s">
        <v>208</v>
      </c>
      <c r="B42" s="304"/>
      <c r="C42" s="304"/>
      <c r="D42" s="304"/>
      <c r="E42" s="304"/>
      <c r="F42" s="304"/>
      <c r="G42" s="304"/>
      <c r="H42" s="304"/>
      <c r="I42" s="304"/>
      <c r="J42" s="304"/>
      <c r="K42" s="304"/>
      <c r="L42" s="304"/>
      <c r="M42" s="304"/>
    </row>
    <row r="43" spans="1:13" s="16" customFormat="1" x14ac:dyDescent="0.4">
      <c r="A43" s="304" t="s">
        <v>209</v>
      </c>
      <c r="B43" s="304"/>
      <c r="C43" s="304"/>
      <c r="D43" s="304"/>
      <c r="E43" s="304"/>
      <c r="F43" s="304"/>
      <c r="G43" s="304"/>
      <c r="H43" s="304"/>
      <c r="I43" s="304"/>
      <c r="J43" s="304"/>
      <c r="K43" s="304"/>
      <c r="L43" s="304"/>
      <c r="M43" s="304"/>
    </row>
    <row r="44" spans="1:13" s="16" customFormat="1" ht="16.8" x14ac:dyDescent="0.55000000000000004">
      <c r="A44" s="342" t="str">
        <f>'جلد گزارش بازنگری'!A19:J19</f>
        <v>اسم: پوهنتون X</v>
      </c>
      <c r="B44" s="342"/>
      <c r="C44" s="342"/>
      <c r="D44" s="342"/>
      <c r="E44" s="342"/>
      <c r="F44" s="342"/>
      <c r="G44" s="342"/>
      <c r="H44" s="32" t="str">
        <f>'جلد گزارش بازنگری'!A20</f>
        <v>واقع: ولایت x</v>
      </c>
      <c r="I44" s="343" t="s">
        <v>526</v>
      </c>
      <c r="J44" s="343"/>
      <c r="K44" s="33"/>
      <c r="L44" s="34" t="str">
        <f>'جلد گزارش بازنگری'!D25</f>
        <v>1401/07/31</v>
      </c>
      <c r="M44" s="242" t="str">
        <f>'جلد گزارش بازنگری'!F25</f>
        <v>1401/07/30</v>
      </c>
    </row>
    <row r="45" spans="1:13" s="16" customFormat="1" ht="19.8" thickBot="1" x14ac:dyDescent="0.6">
      <c r="A45" s="35"/>
      <c r="B45" s="36" t="s">
        <v>389</v>
      </c>
      <c r="C45" s="37"/>
      <c r="D45" s="242"/>
      <c r="E45" s="242"/>
      <c r="F45" s="242"/>
      <c r="G45" s="242"/>
      <c r="H45" s="32"/>
      <c r="I45" s="38"/>
      <c r="J45" s="38"/>
      <c r="K45" s="33"/>
      <c r="L45" s="37"/>
      <c r="M45" s="61"/>
    </row>
    <row r="46" spans="1:13" s="16" customFormat="1" ht="16.8" thickBot="1" x14ac:dyDescent="0.45">
      <c r="A46" s="81" t="s">
        <v>20</v>
      </c>
      <c r="B46" s="358" t="s">
        <v>147</v>
      </c>
      <c r="C46" s="359"/>
      <c r="D46" s="260" t="s">
        <v>148</v>
      </c>
      <c r="E46" s="360" t="s">
        <v>283</v>
      </c>
      <c r="F46" s="361"/>
      <c r="G46" s="362"/>
      <c r="H46" s="39"/>
      <c r="I46" s="39"/>
      <c r="J46" s="39"/>
      <c r="K46" s="39"/>
      <c r="L46" s="39"/>
      <c r="M46" s="39"/>
    </row>
    <row r="47" spans="1:13" s="16" customFormat="1" ht="16.8" x14ac:dyDescent="0.55000000000000004">
      <c r="A47" s="40">
        <v>1</v>
      </c>
      <c r="B47" s="363" t="s">
        <v>176</v>
      </c>
      <c r="C47" s="364"/>
      <c r="D47" s="41">
        <f>I336</f>
        <v>25</v>
      </c>
      <c r="E47" s="365">
        <f>M336</f>
        <v>16</v>
      </c>
      <c r="F47" s="366"/>
      <c r="G47" s="367"/>
      <c r="H47" s="39"/>
      <c r="I47" s="39"/>
      <c r="J47" s="39"/>
      <c r="K47" s="39"/>
      <c r="L47" s="39"/>
      <c r="M47" s="39"/>
    </row>
    <row r="48" spans="1:13" s="16" customFormat="1" ht="16.8" x14ac:dyDescent="0.55000000000000004">
      <c r="A48" s="42">
        <v>2</v>
      </c>
      <c r="B48" s="340" t="s">
        <v>177</v>
      </c>
      <c r="C48" s="341"/>
      <c r="D48" s="43">
        <f>I407</f>
        <v>13</v>
      </c>
      <c r="E48" s="337">
        <f>M407</f>
        <v>0</v>
      </c>
      <c r="F48" s="338"/>
      <c r="G48" s="339"/>
      <c r="H48" s="39"/>
      <c r="I48" s="39"/>
      <c r="J48" s="39"/>
      <c r="K48" s="39"/>
      <c r="L48" s="39"/>
      <c r="M48" s="39"/>
    </row>
    <row r="49" spans="1:14" s="16" customFormat="1" ht="16.8" x14ac:dyDescent="0.55000000000000004">
      <c r="A49" s="42">
        <v>3</v>
      </c>
      <c r="B49" s="340" t="s">
        <v>178</v>
      </c>
      <c r="C49" s="341"/>
      <c r="D49" s="43">
        <f>I478</f>
        <v>8</v>
      </c>
      <c r="E49" s="337">
        <f>M478</f>
        <v>1.9999999999999998</v>
      </c>
      <c r="F49" s="338"/>
      <c r="G49" s="339"/>
      <c r="H49" s="39"/>
      <c r="I49" s="39"/>
      <c r="J49" s="39"/>
      <c r="K49" s="39"/>
      <c r="L49" s="39"/>
      <c r="M49" s="39"/>
    </row>
    <row r="50" spans="1:14" s="16" customFormat="1" ht="16.8" x14ac:dyDescent="0.55000000000000004">
      <c r="A50" s="42">
        <v>4</v>
      </c>
      <c r="B50" s="340" t="s">
        <v>179</v>
      </c>
      <c r="C50" s="341"/>
      <c r="D50" s="43">
        <f>I549</f>
        <v>35</v>
      </c>
      <c r="E50" s="337">
        <f>M549</f>
        <v>34.68</v>
      </c>
      <c r="F50" s="338"/>
      <c r="G50" s="339"/>
      <c r="H50" s="39"/>
      <c r="I50" s="39"/>
      <c r="J50" s="39"/>
      <c r="K50" s="39"/>
      <c r="L50" s="39"/>
      <c r="M50" s="39"/>
    </row>
    <row r="51" spans="1:14" s="16" customFormat="1" ht="16.8" x14ac:dyDescent="0.55000000000000004">
      <c r="A51" s="42">
        <v>5</v>
      </c>
      <c r="B51" s="340" t="s">
        <v>180</v>
      </c>
      <c r="C51" s="341"/>
      <c r="D51" s="43">
        <f>I608</f>
        <v>36</v>
      </c>
      <c r="E51" s="337">
        <f>M608</f>
        <v>34.897500000000008</v>
      </c>
      <c r="F51" s="338"/>
      <c r="G51" s="339"/>
      <c r="H51" s="39"/>
      <c r="I51" s="39"/>
      <c r="J51" s="39"/>
      <c r="K51" s="39"/>
      <c r="L51" s="39"/>
      <c r="M51" s="39"/>
    </row>
    <row r="52" spans="1:14" s="16" customFormat="1" ht="16.8" x14ac:dyDescent="0.55000000000000004">
      <c r="A52" s="42">
        <v>6</v>
      </c>
      <c r="B52" s="340" t="s">
        <v>181</v>
      </c>
      <c r="C52" s="341"/>
      <c r="D52" s="43">
        <f>I711</f>
        <v>128</v>
      </c>
      <c r="E52" s="337">
        <f>M711</f>
        <v>89.360000000000014</v>
      </c>
      <c r="F52" s="338"/>
      <c r="G52" s="339"/>
      <c r="H52" s="39"/>
      <c r="I52" s="39"/>
      <c r="J52" s="39"/>
      <c r="K52" s="39"/>
      <c r="L52" s="39"/>
      <c r="M52" s="39"/>
    </row>
    <row r="53" spans="1:14" s="16" customFormat="1" ht="16.8" x14ac:dyDescent="0.55000000000000004">
      <c r="A53" s="42">
        <v>7</v>
      </c>
      <c r="B53" s="340" t="s">
        <v>182</v>
      </c>
      <c r="C53" s="341"/>
      <c r="D53" s="43">
        <f>I760</f>
        <v>53</v>
      </c>
      <c r="E53" s="337">
        <f>M760</f>
        <v>52.750000000000007</v>
      </c>
      <c r="F53" s="338"/>
      <c r="G53" s="339"/>
      <c r="H53" s="39"/>
      <c r="I53" s="39"/>
      <c r="J53" s="39"/>
      <c r="K53" s="39"/>
      <c r="L53" s="39"/>
      <c r="M53" s="39"/>
    </row>
    <row r="54" spans="1:14" s="16" customFormat="1" ht="16.8" x14ac:dyDescent="0.55000000000000004">
      <c r="A54" s="42">
        <v>8</v>
      </c>
      <c r="B54" s="340" t="s">
        <v>183</v>
      </c>
      <c r="C54" s="341"/>
      <c r="D54" s="43">
        <f>I847</f>
        <v>21</v>
      </c>
      <c r="E54" s="337">
        <f>M847</f>
        <v>20.5</v>
      </c>
      <c r="F54" s="338"/>
      <c r="G54" s="339"/>
      <c r="H54" s="39"/>
      <c r="I54" s="39"/>
      <c r="J54" s="39"/>
      <c r="K54" s="39"/>
      <c r="L54" s="39"/>
      <c r="M54" s="39"/>
    </row>
    <row r="55" spans="1:14" s="16" customFormat="1" ht="16.8" x14ac:dyDescent="0.55000000000000004">
      <c r="A55" s="42">
        <v>9</v>
      </c>
      <c r="B55" s="340" t="s">
        <v>184</v>
      </c>
      <c r="C55" s="341"/>
      <c r="D55" s="43">
        <f>I910</f>
        <v>7</v>
      </c>
      <c r="E55" s="337">
        <f>M910</f>
        <v>6.6</v>
      </c>
      <c r="F55" s="338"/>
      <c r="G55" s="339"/>
      <c r="H55" s="39"/>
      <c r="I55" s="39"/>
      <c r="J55" s="39"/>
      <c r="K55" s="39"/>
      <c r="L55" s="39"/>
      <c r="M55" s="39"/>
    </row>
    <row r="56" spans="1:14" s="16" customFormat="1" ht="16.8" x14ac:dyDescent="0.55000000000000004">
      <c r="A56" s="42">
        <v>10</v>
      </c>
      <c r="B56" s="340" t="s">
        <v>185</v>
      </c>
      <c r="C56" s="341"/>
      <c r="D56" s="43">
        <f>I945</f>
        <v>68</v>
      </c>
      <c r="E56" s="337">
        <f>M945</f>
        <v>62.239999999999995</v>
      </c>
      <c r="F56" s="338"/>
      <c r="G56" s="339"/>
      <c r="H56" s="39"/>
      <c r="I56" s="39"/>
      <c r="J56" s="39"/>
      <c r="K56" s="39"/>
      <c r="L56" s="39"/>
      <c r="M56" s="39"/>
    </row>
    <row r="57" spans="1:14" s="16" customFormat="1" ht="17.399999999999999" thickBot="1" x14ac:dyDescent="0.6">
      <c r="A57" s="44">
        <v>11</v>
      </c>
      <c r="B57" s="369" t="s">
        <v>186</v>
      </c>
      <c r="C57" s="370"/>
      <c r="D57" s="45">
        <f>I1006</f>
        <v>84</v>
      </c>
      <c r="E57" s="371">
        <f>M1006</f>
        <v>79.83959999999999</v>
      </c>
      <c r="F57" s="372"/>
      <c r="G57" s="373"/>
      <c r="H57" s="39"/>
      <c r="I57" s="39"/>
      <c r="J57" s="39"/>
      <c r="K57" s="39"/>
      <c r="L57" s="39"/>
      <c r="M57" s="39"/>
    </row>
    <row r="58" spans="1:14" s="16" customFormat="1" ht="16.2" x14ac:dyDescent="0.5">
      <c r="A58" s="374" t="s">
        <v>149</v>
      </c>
      <c r="B58" s="375"/>
      <c r="C58" s="375"/>
      <c r="D58" s="376">
        <f>SUM(D47:D57)</f>
        <v>478</v>
      </c>
      <c r="E58" s="376"/>
      <c r="F58" s="376"/>
      <c r="G58" s="377"/>
      <c r="H58" s="39"/>
      <c r="I58" s="39"/>
      <c r="J58" s="39"/>
      <c r="K58" s="39"/>
      <c r="L58" s="39"/>
      <c r="M58" s="39"/>
    </row>
    <row r="59" spans="1:14" s="16" customFormat="1" ht="16.2" x14ac:dyDescent="0.5">
      <c r="A59" s="320" t="s">
        <v>386</v>
      </c>
      <c r="B59" s="321"/>
      <c r="C59" s="321"/>
      <c r="D59" s="322">
        <f>SUM(E47:F57)</f>
        <v>398.86710000000005</v>
      </c>
      <c r="E59" s="323"/>
      <c r="F59" s="323"/>
      <c r="G59" s="324"/>
      <c r="H59" s="39"/>
      <c r="I59" s="39"/>
      <c r="J59" s="39"/>
      <c r="K59" s="39"/>
      <c r="L59" s="39"/>
      <c r="M59" s="39"/>
    </row>
    <row r="60" spans="1:14" s="16" customFormat="1" ht="16.2" x14ac:dyDescent="0.5">
      <c r="A60" s="320" t="s">
        <v>152</v>
      </c>
      <c r="B60" s="321"/>
      <c r="C60" s="321"/>
      <c r="D60" s="378">
        <f>D59/D58</f>
        <v>0.83445000000000014</v>
      </c>
      <c r="E60" s="379"/>
      <c r="F60" s="379"/>
      <c r="G60" s="380"/>
      <c r="H60" s="39"/>
      <c r="I60" s="39"/>
      <c r="J60" s="39"/>
      <c r="K60" s="39"/>
      <c r="L60" s="39"/>
      <c r="M60" s="39"/>
    </row>
    <row r="61" spans="1:14" s="16" customFormat="1" ht="16.8" thickBot="1" x14ac:dyDescent="0.55000000000000004">
      <c r="A61" s="467" t="s">
        <v>387</v>
      </c>
      <c r="B61" s="468"/>
      <c r="C61" s="468"/>
      <c r="D61" s="469" t="str">
        <f>IF(AND(D60&gt;=85%,D60&lt;=100%),"حفظ سند اعتباردهی",IF(AND(D60&gt;=0%,D60&lt;85%),"عدم حفظ سند اعتباردهی"))</f>
        <v>عدم حفظ سند اعتباردهی</v>
      </c>
      <c r="E61" s="469"/>
      <c r="F61" s="469"/>
      <c r="G61" s="470"/>
      <c r="H61" s="39"/>
      <c r="I61" s="39"/>
      <c r="J61" s="39"/>
      <c r="K61" s="39"/>
      <c r="L61" s="39"/>
      <c r="M61" s="39"/>
    </row>
    <row r="62" spans="1:14" s="16" customFormat="1" ht="7.35" customHeight="1" thickBot="1" x14ac:dyDescent="0.6">
      <c r="A62" s="46"/>
      <c r="B62" s="46"/>
      <c r="C62" s="46"/>
      <c r="D62" s="46"/>
      <c r="E62" s="46"/>
      <c r="F62" s="46"/>
      <c r="G62" s="46"/>
      <c r="H62" s="39"/>
      <c r="I62" s="39"/>
      <c r="J62" s="39"/>
      <c r="K62" s="39"/>
      <c r="L62" s="39"/>
      <c r="M62" s="39"/>
    </row>
    <row r="63" spans="1:14" s="16" customFormat="1" ht="16.2" x14ac:dyDescent="0.5">
      <c r="A63" s="82" t="s">
        <v>20</v>
      </c>
      <c r="B63" s="395" t="s">
        <v>522</v>
      </c>
      <c r="C63" s="396"/>
      <c r="D63" s="397"/>
      <c r="E63" s="398" t="s">
        <v>154</v>
      </c>
      <c r="F63" s="398"/>
      <c r="G63" s="399"/>
      <c r="H63" s="502" t="s">
        <v>522</v>
      </c>
      <c r="I63" s="502"/>
      <c r="J63" s="502"/>
      <c r="K63" s="502" t="s">
        <v>154</v>
      </c>
      <c r="L63" s="502"/>
      <c r="M63" s="37"/>
      <c r="N63" s="214"/>
    </row>
    <row r="64" spans="1:14" ht="25.35" customHeight="1" x14ac:dyDescent="0.8">
      <c r="A64" s="83">
        <v>1</v>
      </c>
      <c r="B64" s="400" t="s">
        <v>187</v>
      </c>
      <c r="C64" s="400"/>
      <c r="D64" s="400"/>
      <c r="E64" s="368"/>
      <c r="F64" s="296"/>
      <c r="G64" s="297"/>
      <c r="H64" s="502"/>
      <c r="I64" s="502"/>
      <c r="J64" s="502"/>
      <c r="K64" s="502"/>
      <c r="L64" s="502"/>
      <c r="M64" s="215"/>
    </row>
    <row r="65" spans="1:13" ht="25.35" customHeight="1" x14ac:dyDescent="0.7">
      <c r="A65" s="83">
        <v>2</v>
      </c>
      <c r="B65" s="400" t="s">
        <v>188</v>
      </c>
      <c r="C65" s="400"/>
      <c r="D65" s="400"/>
      <c r="E65" s="368"/>
      <c r="F65" s="296"/>
      <c r="G65" s="297"/>
      <c r="H65" s="502"/>
      <c r="I65" s="502"/>
      <c r="J65" s="502"/>
      <c r="K65" s="502"/>
      <c r="L65" s="502"/>
      <c r="M65" s="216"/>
    </row>
    <row r="66" spans="1:13" ht="25.35" customHeight="1" x14ac:dyDescent="0.6">
      <c r="A66" s="83">
        <v>3</v>
      </c>
      <c r="B66" s="400" t="s">
        <v>188</v>
      </c>
      <c r="C66" s="400"/>
      <c r="D66" s="400"/>
      <c r="E66" s="368"/>
      <c r="F66" s="296"/>
      <c r="G66" s="297"/>
      <c r="H66" s="502"/>
      <c r="I66" s="502"/>
      <c r="J66" s="502"/>
      <c r="K66" s="502"/>
      <c r="L66" s="502"/>
      <c r="M66" s="217"/>
    </row>
    <row r="67" spans="1:13" ht="25.35" customHeight="1" thickBot="1" x14ac:dyDescent="0.55000000000000004">
      <c r="A67" s="84">
        <v>4</v>
      </c>
      <c r="B67" s="471" t="s">
        <v>188</v>
      </c>
      <c r="C67" s="471"/>
      <c r="D67" s="471"/>
      <c r="E67" s="472"/>
      <c r="F67" s="472"/>
      <c r="G67" s="473"/>
      <c r="H67" s="502"/>
      <c r="I67" s="502"/>
      <c r="J67" s="502"/>
      <c r="K67" s="502"/>
      <c r="L67" s="502"/>
      <c r="M67" s="218"/>
    </row>
    <row r="68" spans="1:13" ht="3.75" customHeight="1" x14ac:dyDescent="0.4">
      <c r="A68" s="85"/>
      <c r="B68" s="63"/>
      <c r="C68" s="63"/>
      <c r="D68" s="63"/>
      <c r="E68" s="29"/>
      <c r="F68" s="29"/>
      <c r="G68" s="29"/>
      <c r="H68" s="192"/>
      <c r="I68" s="192"/>
      <c r="J68" s="192"/>
      <c r="K68" s="192"/>
      <c r="L68" s="192"/>
      <c r="M68" s="192"/>
    </row>
    <row r="69" spans="1:13" ht="3.75" customHeight="1" x14ac:dyDescent="0.4">
      <c r="A69" s="86"/>
      <c r="B69" s="62"/>
      <c r="C69" s="62"/>
      <c r="D69" s="62"/>
      <c r="E69" s="30"/>
      <c r="F69" s="30"/>
      <c r="G69" s="30"/>
      <c r="H69" s="31"/>
      <c r="I69" s="31"/>
      <c r="J69" s="31"/>
      <c r="K69" s="31"/>
      <c r="L69" s="31"/>
      <c r="M69" s="31"/>
    </row>
    <row r="70" spans="1:13" s="16" customFormat="1" ht="17.399999999999999" thickBot="1" x14ac:dyDescent="0.6">
      <c r="A70" s="61">
        <v>2</v>
      </c>
      <c r="B70" s="342" t="s">
        <v>189</v>
      </c>
      <c r="C70" s="342"/>
      <c r="D70" s="342"/>
      <c r="E70" s="342"/>
      <c r="F70" s="342"/>
      <c r="G70" s="342"/>
      <c r="H70" s="342"/>
      <c r="I70" s="342"/>
      <c r="J70" s="342"/>
      <c r="K70" s="46"/>
      <c r="L70" s="46"/>
      <c r="M70" s="46"/>
    </row>
    <row r="71" spans="1:13" s="16" customFormat="1" ht="16.2" x14ac:dyDescent="0.4">
      <c r="A71" s="82" t="s">
        <v>190</v>
      </c>
      <c r="B71" s="381" t="s">
        <v>388</v>
      </c>
      <c r="C71" s="381"/>
      <c r="D71" s="381"/>
      <c r="E71" s="381"/>
      <c r="F71" s="381"/>
      <c r="G71" s="381"/>
      <c r="H71" s="381"/>
      <c r="I71" s="381"/>
      <c r="J71" s="381"/>
      <c r="K71" s="381"/>
      <c r="L71" s="381"/>
      <c r="M71" s="382"/>
    </row>
    <row r="72" spans="1:13" ht="16.8" x14ac:dyDescent="0.4">
      <c r="A72" s="83">
        <v>1.2</v>
      </c>
      <c r="B72" s="282"/>
      <c r="C72" s="282"/>
      <c r="D72" s="282"/>
      <c r="E72" s="282"/>
      <c r="F72" s="282"/>
      <c r="G72" s="282"/>
      <c r="H72" s="282"/>
      <c r="I72" s="282"/>
      <c r="J72" s="282"/>
      <c r="K72" s="282"/>
      <c r="L72" s="282"/>
      <c r="M72" s="314"/>
    </row>
    <row r="73" spans="1:13" ht="16.8" x14ac:dyDescent="0.4">
      <c r="A73" s="83">
        <v>1.3</v>
      </c>
      <c r="B73" s="282"/>
      <c r="C73" s="282"/>
      <c r="D73" s="282"/>
      <c r="E73" s="282"/>
      <c r="F73" s="282"/>
      <c r="G73" s="282"/>
      <c r="H73" s="282"/>
      <c r="I73" s="282"/>
      <c r="J73" s="282"/>
      <c r="K73" s="282"/>
      <c r="L73" s="282"/>
      <c r="M73" s="314"/>
    </row>
    <row r="74" spans="1:13" ht="16.8" x14ac:dyDescent="0.4">
      <c r="A74" s="83">
        <v>1.4</v>
      </c>
      <c r="B74" s="282"/>
      <c r="C74" s="282"/>
      <c r="D74" s="282"/>
      <c r="E74" s="282"/>
      <c r="F74" s="282"/>
      <c r="G74" s="282"/>
      <c r="H74" s="282"/>
      <c r="I74" s="282"/>
      <c r="J74" s="282"/>
      <c r="K74" s="282"/>
      <c r="L74" s="282"/>
      <c r="M74" s="314"/>
    </row>
    <row r="75" spans="1:13" ht="16.8" x14ac:dyDescent="0.4">
      <c r="A75" s="83">
        <v>1.5</v>
      </c>
      <c r="B75" s="282"/>
      <c r="C75" s="282"/>
      <c r="D75" s="282"/>
      <c r="E75" s="282"/>
      <c r="F75" s="282"/>
      <c r="G75" s="282"/>
      <c r="H75" s="282"/>
      <c r="I75" s="282"/>
      <c r="J75" s="282"/>
      <c r="K75" s="282"/>
      <c r="L75" s="282"/>
      <c r="M75" s="314"/>
    </row>
    <row r="76" spans="1:13" ht="16.8" x14ac:dyDescent="0.4">
      <c r="A76" s="83">
        <v>2.1</v>
      </c>
      <c r="B76" s="282"/>
      <c r="C76" s="282"/>
      <c r="D76" s="282"/>
      <c r="E76" s="282"/>
      <c r="F76" s="282"/>
      <c r="G76" s="282"/>
      <c r="H76" s="282"/>
      <c r="I76" s="282"/>
      <c r="J76" s="282"/>
      <c r="K76" s="282"/>
      <c r="L76" s="282"/>
      <c r="M76" s="314"/>
    </row>
    <row r="77" spans="1:13" ht="16.8" x14ac:dyDescent="0.4">
      <c r="A77" s="83">
        <v>10.199999999999999</v>
      </c>
      <c r="B77" s="282"/>
      <c r="C77" s="282"/>
      <c r="D77" s="282"/>
      <c r="E77" s="282"/>
      <c r="F77" s="282"/>
      <c r="G77" s="282"/>
      <c r="H77" s="282"/>
      <c r="I77" s="282"/>
      <c r="J77" s="282"/>
      <c r="K77" s="282"/>
      <c r="L77" s="282"/>
      <c r="M77" s="314"/>
    </row>
    <row r="78" spans="1:13" ht="17.399999999999999" thickBot="1" x14ac:dyDescent="0.45">
      <c r="A78" s="84">
        <v>11.4</v>
      </c>
      <c r="B78" s="345"/>
      <c r="C78" s="345"/>
      <c r="D78" s="345"/>
      <c r="E78" s="345"/>
      <c r="F78" s="345"/>
      <c r="G78" s="345"/>
      <c r="H78" s="345"/>
      <c r="I78" s="345"/>
      <c r="J78" s="345"/>
      <c r="K78" s="345"/>
      <c r="L78" s="345"/>
      <c r="M78" s="346"/>
    </row>
    <row r="79" spans="1:13" ht="5.25" customHeight="1" x14ac:dyDescent="0.55000000000000004">
      <c r="A79" s="85"/>
      <c r="B79" s="64"/>
      <c r="C79" s="64"/>
      <c r="D79" s="64"/>
      <c r="E79" s="64"/>
      <c r="F79" s="64"/>
      <c r="G79" s="64"/>
      <c r="H79" s="65"/>
      <c r="I79" s="65"/>
      <c r="J79" s="65"/>
      <c r="K79" s="65"/>
      <c r="L79" s="65"/>
      <c r="M79" s="65"/>
    </row>
    <row r="80" spans="1:13" s="16" customFormat="1" ht="16.8" thickBot="1" x14ac:dyDescent="0.45">
      <c r="A80" s="61">
        <v>3</v>
      </c>
      <c r="B80" s="342" t="s">
        <v>191</v>
      </c>
      <c r="C80" s="342"/>
      <c r="D80" s="342"/>
      <c r="E80" s="342"/>
      <c r="F80" s="342"/>
      <c r="G80" s="342"/>
      <c r="H80" s="342"/>
      <c r="I80" s="342"/>
      <c r="J80" s="342"/>
      <c r="K80" s="342"/>
      <c r="L80" s="342"/>
      <c r="M80" s="342"/>
    </row>
    <row r="81" spans="1:13" s="16" customFormat="1" ht="25.5" customHeight="1" x14ac:dyDescent="0.4">
      <c r="A81" s="87" t="s">
        <v>190</v>
      </c>
      <c r="B81" s="401" t="s">
        <v>192</v>
      </c>
      <c r="C81" s="402"/>
      <c r="D81" s="402"/>
      <c r="E81" s="402"/>
      <c r="F81" s="402"/>
      <c r="G81" s="402"/>
      <c r="H81" s="402"/>
      <c r="I81" s="402"/>
      <c r="J81" s="358"/>
      <c r="K81" s="308" t="s">
        <v>193</v>
      </c>
      <c r="L81" s="309"/>
      <c r="M81" s="403"/>
    </row>
    <row r="82" spans="1:13" ht="16.5" customHeight="1" x14ac:dyDescent="0.4">
      <c r="A82" s="76">
        <v>1.1000000000000001</v>
      </c>
      <c r="B82" s="282"/>
      <c r="C82" s="282"/>
      <c r="D82" s="282"/>
      <c r="E82" s="282"/>
      <c r="F82" s="282"/>
      <c r="G82" s="282"/>
      <c r="H82" s="282"/>
      <c r="I82" s="282"/>
      <c r="J82" s="282"/>
      <c r="K82" s="279"/>
      <c r="L82" s="280"/>
      <c r="M82" s="281"/>
    </row>
    <row r="83" spans="1:13" ht="16.5" customHeight="1" x14ac:dyDescent="0.4">
      <c r="A83" s="76">
        <v>1.2</v>
      </c>
      <c r="B83" s="282"/>
      <c r="C83" s="282"/>
      <c r="D83" s="282"/>
      <c r="E83" s="282"/>
      <c r="F83" s="282"/>
      <c r="G83" s="282"/>
      <c r="H83" s="282"/>
      <c r="I83" s="282"/>
      <c r="J83" s="282"/>
      <c r="K83" s="279"/>
      <c r="L83" s="280"/>
      <c r="M83" s="281"/>
    </row>
    <row r="84" spans="1:13" ht="16.5" customHeight="1" x14ac:dyDescent="0.4">
      <c r="A84" s="76">
        <v>1.3</v>
      </c>
      <c r="B84" s="282"/>
      <c r="C84" s="282"/>
      <c r="D84" s="282"/>
      <c r="E84" s="282"/>
      <c r="F84" s="282"/>
      <c r="G84" s="282"/>
      <c r="H84" s="282"/>
      <c r="I84" s="282"/>
      <c r="J84" s="282"/>
      <c r="K84" s="279"/>
      <c r="L84" s="280"/>
      <c r="M84" s="281"/>
    </row>
    <row r="85" spans="1:13" ht="16.5" customHeight="1" x14ac:dyDescent="0.4">
      <c r="A85" s="76"/>
      <c r="B85" s="282"/>
      <c r="C85" s="282"/>
      <c r="D85" s="282"/>
      <c r="E85" s="282"/>
      <c r="F85" s="282"/>
      <c r="G85" s="282"/>
      <c r="H85" s="282"/>
      <c r="I85" s="282"/>
      <c r="J85" s="282"/>
      <c r="K85" s="279"/>
      <c r="L85" s="280"/>
      <c r="M85" s="281"/>
    </row>
    <row r="86" spans="1:13" ht="16.5" customHeight="1" x14ac:dyDescent="0.4">
      <c r="A86" s="76"/>
      <c r="B86" s="282"/>
      <c r="C86" s="282"/>
      <c r="D86" s="282"/>
      <c r="E86" s="282"/>
      <c r="F86" s="282"/>
      <c r="G86" s="282"/>
      <c r="H86" s="282"/>
      <c r="I86" s="282"/>
      <c r="J86" s="282"/>
      <c r="K86" s="279"/>
      <c r="L86" s="280"/>
      <c r="M86" s="281"/>
    </row>
    <row r="87" spans="1:13" ht="16.5" customHeight="1" x14ac:dyDescent="0.4">
      <c r="A87" s="76"/>
      <c r="B87" s="282"/>
      <c r="C87" s="282"/>
      <c r="D87" s="282"/>
      <c r="E87" s="282"/>
      <c r="F87" s="282"/>
      <c r="G87" s="282"/>
      <c r="H87" s="282"/>
      <c r="I87" s="282"/>
      <c r="J87" s="282"/>
      <c r="K87" s="279"/>
      <c r="L87" s="280"/>
      <c r="M87" s="281"/>
    </row>
    <row r="88" spans="1:13" ht="16.5" customHeight="1" x14ac:dyDescent="0.4">
      <c r="A88" s="76"/>
      <c r="B88" s="282"/>
      <c r="C88" s="282"/>
      <c r="D88" s="282"/>
      <c r="E88" s="282"/>
      <c r="F88" s="282"/>
      <c r="G88" s="282"/>
      <c r="H88" s="282"/>
      <c r="I88" s="282"/>
      <c r="J88" s="282"/>
      <c r="K88" s="279"/>
      <c r="L88" s="280"/>
      <c r="M88" s="281"/>
    </row>
    <row r="89" spans="1:13" ht="16.5" customHeight="1" x14ac:dyDescent="0.4">
      <c r="A89" s="76"/>
      <c r="B89" s="282"/>
      <c r="C89" s="282"/>
      <c r="D89" s="282"/>
      <c r="E89" s="282"/>
      <c r="F89" s="282"/>
      <c r="G89" s="282"/>
      <c r="H89" s="282"/>
      <c r="I89" s="282"/>
      <c r="J89" s="282"/>
      <c r="K89" s="279"/>
      <c r="L89" s="280"/>
      <c r="M89" s="281"/>
    </row>
    <row r="90" spans="1:13" ht="16.5" customHeight="1" x14ac:dyDescent="0.4">
      <c r="A90" s="76"/>
      <c r="B90" s="282"/>
      <c r="C90" s="282"/>
      <c r="D90" s="282"/>
      <c r="E90" s="282"/>
      <c r="F90" s="282"/>
      <c r="G90" s="282"/>
      <c r="H90" s="282"/>
      <c r="I90" s="282"/>
      <c r="J90" s="282"/>
      <c r="K90" s="279"/>
      <c r="L90" s="280"/>
      <c r="M90" s="281"/>
    </row>
    <row r="91" spans="1:13" ht="16.5" customHeight="1" x14ac:dyDescent="0.4">
      <c r="A91" s="76"/>
      <c r="B91" s="282"/>
      <c r="C91" s="282"/>
      <c r="D91" s="282"/>
      <c r="E91" s="282"/>
      <c r="F91" s="282"/>
      <c r="G91" s="282"/>
      <c r="H91" s="282"/>
      <c r="I91" s="282"/>
      <c r="J91" s="282"/>
      <c r="K91" s="279"/>
      <c r="L91" s="280"/>
      <c r="M91" s="281"/>
    </row>
    <row r="92" spans="1:13" ht="16.5" customHeight="1" x14ac:dyDescent="0.4">
      <c r="A92" s="76"/>
      <c r="B92" s="282"/>
      <c r="C92" s="282"/>
      <c r="D92" s="282"/>
      <c r="E92" s="282"/>
      <c r="F92" s="282"/>
      <c r="G92" s="282"/>
      <c r="H92" s="282"/>
      <c r="I92" s="282"/>
      <c r="J92" s="282"/>
      <c r="K92" s="279"/>
      <c r="L92" s="280"/>
      <c r="M92" s="281"/>
    </row>
    <row r="93" spans="1:13" ht="16.5" customHeight="1" x14ac:dyDescent="0.4">
      <c r="A93" s="76"/>
      <c r="B93" s="282"/>
      <c r="C93" s="282"/>
      <c r="D93" s="282"/>
      <c r="E93" s="282"/>
      <c r="F93" s="282"/>
      <c r="G93" s="282"/>
      <c r="H93" s="282"/>
      <c r="I93" s="282"/>
      <c r="J93" s="282"/>
      <c r="K93" s="279"/>
      <c r="L93" s="280"/>
      <c r="M93" s="281"/>
    </row>
    <row r="94" spans="1:13" ht="16.5" customHeight="1" x14ac:dyDescent="0.4">
      <c r="A94" s="76"/>
      <c r="B94" s="282"/>
      <c r="C94" s="282"/>
      <c r="D94" s="282"/>
      <c r="E94" s="282"/>
      <c r="F94" s="282"/>
      <c r="G94" s="282"/>
      <c r="H94" s="282"/>
      <c r="I94" s="282"/>
      <c r="J94" s="282"/>
      <c r="K94" s="279"/>
      <c r="L94" s="280"/>
      <c r="M94" s="281"/>
    </row>
    <row r="95" spans="1:13" ht="16.5" customHeight="1" x14ac:dyDescent="0.4">
      <c r="A95" s="76"/>
      <c r="B95" s="282"/>
      <c r="C95" s="282"/>
      <c r="D95" s="282"/>
      <c r="E95" s="282"/>
      <c r="F95" s="282"/>
      <c r="G95" s="282"/>
      <c r="H95" s="282"/>
      <c r="I95" s="282"/>
      <c r="J95" s="282"/>
      <c r="K95" s="279"/>
      <c r="L95" s="280"/>
      <c r="M95" s="281"/>
    </row>
    <row r="96" spans="1:13" ht="16.5" customHeight="1" x14ac:dyDescent="0.4">
      <c r="A96" s="76"/>
      <c r="B96" s="282"/>
      <c r="C96" s="282"/>
      <c r="D96" s="282"/>
      <c r="E96" s="282"/>
      <c r="F96" s="282"/>
      <c r="G96" s="282"/>
      <c r="H96" s="282"/>
      <c r="I96" s="282"/>
      <c r="J96" s="282"/>
      <c r="K96" s="279"/>
      <c r="L96" s="280"/>
      <c r="M96" s="281"/>
    </row>
    <row r="97" spans="1:13" ht="16.5" customHeight="1" x14ac:dyDescent="0.4">
      <c r="A97" s="76"/>
      <c r="B97" s="282"/>
      <c r="C97" s="282"/>
      <c r="D97" s="282"/>
      <c r="E97" s="282"/>
      <c r="F97" s="282"/>
      <c r="G97" s="282"/>
      <c r="H97" s="282"/>
      <c r="I97" s="282"/>
      <c r="J97" s="282"/>
      <c r="K97" s="279"/>
      <c r="L97" s="280"/>
      <c r="M97" s="281"/>
    </row>
    <row r="98" spans="1:13" ht="16.5" customHeight="1" x14ac:dyDescent="0.4">
      <c r="A98" s="76"/>
      <c r="B98" s="282"/>
      <c r="C98" s="282"/>
      <c r="D98" s="282"/>
      <c r="E98" s="282"/>
      <c r="F98" s="282"/>
      <c r="G98" s="282"/>
      <c r="H98" s="282"/>
      <c r="I98" s="282"/>
      <c r="J98" s="282"/>
      <c r="K98" s="279"/>
      <c r="L98" s="280"/>
      <c r="M98" s="281"/>
    </row>
    <row r="99" spans="1:13" ht="16.5" customHeight="1" x14ac:dyDescent="0.4">
      <c r="A99" s="76"/>
      <c r="B99" s="282"/>
      <c r="C99" s="282"/>
      <c r="D99" s="282"/>
      <c r="E99" s="282"/>
      <c r="F99" s="282"/>
      <c r="G99" s="282"/>
      <c r="H99" s="282"/>
      <c r="I99" s="282"/>
      <c r="J99" s="282"/>
      <c r="K99" s="279"/>
      <c r="L99" s="280"/>
      <c r="M99" s="281"/>
    </row>
    <row r="100" spans="1:13" ht="16.5" customHeight="1" x14ac:dyDescent="0.4">
      <c r="A100" s="76"/>
      <c r="B100" s="282"/>
      <c r="C100" s="282"/>
      <c r="D100" s="282"/>
      <c r="E100" s="282"/>
      <c r="F100" s="282"/>
      <c r="G100" s="282"/>
      <c r="H100" s="282"/>
      <c r="I100" s="282"/>
      <c r="J100" s="282"/>
      <c r="K100" s="279"/>
      <c r="L100" s="280"/>
      <c r="M100" s="281"/>
    </row>
    <row r="101" spans="1:13" ht="16.5" customHeight="1" x14ac:dyDescent="0.4">
      <c r="A101" s="76"/>
      <c r="B101" s="282"/>
      <c r="C101" s="282"/>
      <c r="D101" s="282"/>
      <c r="E101" s="282"/>
      <c r="F101" s="282"/>
      <c r="G101" s="282"/>
      <c r="H101" s="282"/>
      <c r="I101" s="282"/>
      <c r="J101" s="282"/>
      <c r="K101" s="279"/>
      <c r="L101" s="280"/>
      <c r="M101" s="281"/>
    </row>
    <row r="102" spans="1:13" ht="16.5" customHeight="1" x14ac:dyDescent="0.4">
      <c r="A102" s="76"/>
      <c r="B102" s="282"/>
      <c r="C102" s="282"/>
      <c r="D102" s="282"/>
      <c r="E102" s="282"/>
      <c r="F102" s="282"/>
      <c r="G102" s="282"/>
      <c r="H102" s="282"/>
      <c r="I102" s="282"/>
      <c r="J102" s="282"/>
      <c r="K102" s="279"/>
      <c r="L102" s="280"/>
      <c r="M102" s="281"/>
    </row>
    <row r="103" spans="1:13" ht="16.5" customHeight="1" x14ac:dyDescent="0.4">
      <c r="A103" s="76"/>
      <c r="B103" s="282"/>
      <c r="C103" s="282"/>
      <c r="D103" s="282"/>
      <c r="E103" s="282"/>
      <c r="F103" s="282"/>
      <c r="G103" s="282"/>
      <c r="H103" s="282"/>
      <c r="I103" s="282"/>
      <c r="J103" s="282"/>
      <c r="K103" s="279"/>
      <c r="L103" s="280"/>
      <c r="M103" s="281"/>
    </row>
    <row r="104" spans="1:13" ht="16.5" customHeight="1" x14ac:dyDescent="0.4">
      <c r="A104" s="76"/>
      <c r="B104" s="282"/>
      <c r="C104" s="282"/>
      <c r="D104" s="282"/>
      <c r="E104" s="282"/>
      <c r="F104" s="282"/>
      <c r="G104" s="282"/>
      <c r="H104" s="282"/>
      <c r="I104" s="282"/>
      <c r="J104" s="282"/>
      <c r="K104" s="279"/>
      <c r="L104" s="280"/>
      <c r="M104" s="281"/>
    </row>
    <row r="105" spans="1:13" ht="16.5" customHeight="1" x14ac:dyDescent="0.4">
      <c r="A105" s="76"/>
      <c r="B105" s="282"/>
      <c r="C105" s="282"/>
      <c r="D105" s="282"/>
      <c r="E105" s="282"/>
      <c r="F105" s="282"/>
      <c r="G105" s="282"/>
      <c r="H105" s="282"/>
      <c r="I105" s="282"/>
      <c r="J105" s="282"/>
      <c r="K105" s="279"/>
      <c r="L105" s="280"/>
      <c r="M105" s="281"/>
    </row>
    <row r="106" spans="1:13" ht="16.5" customHeight="1" x14ac:dyDescent="0.4">
      <c r="A106" s="76"/>
      <c r="B106" s="282"/>
      <c r="C106" s="282"/>
      <c r="D106" s="282"/>
      <c r="E106" s="282"/>
      <c r="F106" s="282"/>
      <c r="G106" s="282"/>
      <c r="H106" s="282"/>
      <c r="I106" s="282"/>
      <c r="J106" s="282"/>
      <c r="K106" s="279"/>
      <c r="L106" s="280"/>
      <c r="M106" s="281"/>
    </row>
    <row r="107" spans="1:13" ht="16.5" customHeight="1" x14ac:dyDescent="0.4">
      <c r="A107" s="76"/>
      <c r="B107" s="282"/>
      <c r="C107" s="282"/>
      <c r="D107" s="282"/>
      <c r="E107" s="282"/>
      <c r="F107" s="282"/>
      <c r="G107" s="282"/>
      <c r="H107" s="282"/>
      <c r="I107" s="282"/>
      <c r="J107" s="282"/>
      <c r="K107" s="279"/>
      <c r="L107" s="280"/>
      <c r="M107" s="281"/>
    </row>
    <row r="108" spans="1:13" ht="16.5" customHeight="1" x14ac:dyDescent="0.4">
      <c r="A108" s="76"/>
      <c r="B108" s="282"/>
      <c r="C108" s="282"/>
      <c r="D108" s="282"/>
      <c r="E108" s="282"/>
      <c r="F108" s="282"/>
      <c r="G108" s="282"/>
      <c r="H108" s="282"/>
      <c r="I108" s="282"/>
      <c r="J108" s="282"/>
      <c r="K108" s="279"/>
      <c r="L108" s="280"/>
      <c r="M108" s="281"/>
    </row>
    <row r="109" spans="1:13" ht="16.5" customHeight="1" x14ac:dyDescent="0.4">
      <c r="A109" s="76"/>
      <c r="B109" s="282"/>
      <c r="C109" s="282"/>
      <c r="D109" s="282"/>
      <c r="E109" s="282"/>
      <c r="F109" s="282"/>
      <c r="G109" s="282"/>
      <c r="H109" s="282"/>
      <c r="I109" s="282"/>
      <c r="J109" s="282"/>
      <c r="K109" s="279"/>
      <c r="L109" s="280"/>
      <c r="M109" s="281"/>
    </row>
    <row r="110" spans="1:13" ht="16.5" customHeight="1" x14ac:dyDescent="0.4">
      <c r="A110" s="76"/>
      <c r="B110" s="282"/>
      <c r="C110" s="282"/>
      <c r="D110" s="282"/>
      <c r="E110" s="282"/>
      <c r="F110" s="282"/>
      <c r="G110" s="282"/>
      <c r="H110" s="282"/>
      <c r="I110" s="282"/>
      <c r="J110" s="282"/>
      <c r="K110" s="279"/>
      <c r="L110" s="280"/>
      <c r="M110" s="281"/>
    </row>
    <row r="111" spans="1:13" ht="16.5" customHeight="1" x14ac:dyDescent="0.4">
      <c r="A111" s="76"/>
      <c r="B111" s="282"/>
      <c r="C111" s="282"/>
      <c r="D111" s="282"/>
      <c r="E111" s="282"/>
      <c r="F111" s="282"/>
      <c r="G111" s="282"/>
      <c r="H111" s="282"/>
      <c r="I111" s="282"/>
      <c r="J111" s="282"/>
      <c r="K111" s="279"/>
      <c r="L111" s="280"/>
      <c r="M111" s="281"/>
    </row>
    <row r="112" spans="1:13" ht="16.5" customHeight="1" x14ac:dyDescent="0.4">
      <c r="A112" s="76"/>
      <c r="B112" s="282"/>
      <c r="C112" s="282"/>
      <c r="D112" s="282"/>
      <c r="E112" s="282"/>
      <c r="F112" s="282"/>
      <c r="G112" s="282"/>
      <c r="H112" s="282"/>
      <c r="I112" s="282"/>
      <c r="J112" s="282"/>
      <c r="K112" s="279"/>
      <c r="L112" s="280"/>
      <c r="M112" s="281"/>
    </row>
    <row r="113" spans="1:13" ht="16.5" customHeight="1" x14ac:dyDescent="0.4">
      <c r="A113" s="76"/>
      <c r="B113" s="282"/>
      <c r="C113" s="282"/>
      <c r="D113" s="282"/>
      <c r="E113" s="282"/>
      <c r="F113" s="282"/>
      <c r="G113" s="282"/>
      <c r="H113" s="282"/>
      <c r="I113" s="282"/>
      <c r="J113" s="282"/>
      <c r="K113" s="279"/>
      <c r="L113" s="280"/>
      <c r="M113" s="281"/>
    </row>
    <row r="114" spans="1:13" ht="16.5" customHeight="1" x14ac:dyDescent="0.4">
      <c r="A114" s="76"/>
      <c r="B114" s="282"/>
      <c r="C114" s="282"/>
      <c r="D114" s="282"/>
      <c r="E114" s="282"/>
      <c r="F114" s="282"/>
      <c r="G114" s="282"/>
      <c r="H114" s="282"/>
      <c r="I114" s="282"/>
      <c r="J114" s="282"/>
      <c r="K114" s="279"/>
      <c r="L114" s="280"/>
      <c r="M114" s="281"/>
    </row>
    <row r="115" spans="1:13" ht="16.5" customHeight="1" x14ac:dyDescent="0.4">
      <c r="A115" s="76"/>
      <c r="B115" s="282"/>
      <c r="C115" s="282"/>
      <c r="D115" s="282"/>
      <c r="E115" s="282"/>
      <c r="F115" s="282"/>
      <c r="G115" s="282"/>
      <c r="H115" s="282"/>
      <c r="I115" s="282"/>
      <c r="J115" s="282"/>
      <c r="K115" s="279"/>
      <c r="L115" s="280"/>
      <c r="M115" s="281"/>
    </row>
    <row r="116" spans="1:13" ht="16.5" customHeight="1" x14ac:dyDescent="0.4">
      <c r="A116" s="76"/>
      <c r="B116" s="282"/>
      <c r="C116" s="282"/>
      <c r="D116" s="282"/>
      <c r="E116" s="282"/>
      <c r="F116" s="282"/>
      <c r="G116" s="282"/>
      <c r="H116" s="282"/>
      <c r="I116" s="282"/>
      <c r="J116" s="282"/>
      <c r="K116" s="279"/>
      <c r="L116" s="280"/>
      <c r="M116" s="281"/>
    </row>
    <row r="117" spans="1:13" ht="16.5" customHeight="1" x14ac:dyDescent="0.4">
      <c r="A117" s="76"/>
      <c r="B117" s="282"/>
      <c r="C117" s="282"/>
      <c r="D117" s="282"/>
      <c r="E117" s="282"/>
      <c r="F117" s="282"/>
      <c r="G117" s="282"/>
      <c r="H117" s="282"/>
      <c r="I117" s="282"/>
      <c r="J117" s="282"/>
      <c r="K117" s="279"/>
      <c r="L117" s="280"/>
      <c r="M117" s="281"/>
    </row>
    <row r="118" spans="1:13" ht="16.5" customHeight="1" x14ac:dyDescent="0.4">
      <c r="A118" s="76"/>
      <c r="B118" s="282"/>
      <c r="C118" s="282"/>
      <c r="D118" s="282"/>
      <c r="E118" s="282"/>
      <c r="F118" s="282"/>
      <c r="G118" s="282"/>
      <c r="H118" s="282"/>
      <c r="I118" s="282"/>
      <c r="J118" s="282"/>
      <c r="K118" s="279"/>
      <c r="L118" s="280"/>
      <c r="M118" s="281"/>
    </row>
    <row r="119" spans="1:13" ht="16.5" customHeight="1" x14ac:dyDescent="0.4">
      <c r="A119" s="76"/>
      <c r="B119" s="282"/>
      <c r="C119" s="282"/>
      <c r="D119" s="282"/>
      <c r="E119" s="282"/>
      <c r="F119" s="282"/>
      <c r="G119" s="282"/>
      <c r="H119" s="282"/>
      <c r="I119" s="282"/>
      <c r="J119" s="282"/>
      <c r="K119" s="279"/>
      <c r="L119" s="280"/>
      <c r="M119" s="281"/>
    </row>
    <row r="120" spans="1:13" ht="16.5" customHeight="1" x14ac:dyDescent="0.4">
      <c r="A120" s="76"/>
      <c r="B120" s="282"/>
      <c r="C120" s="282"/>
      <c r="D120" s="282"/>
      <c r="E120" s="282"/>
      <c r="F120" s="282"/>
      <c r="G120" s="282"/>
      <c r="H120" s="282"/>
      <c r="I120" s="282"/>
      <c r="J120" s="282"/>
      <c r="K120" s="279"/>
      <c r="L120" s="280"/>
      <c r="M120" s="281"/>
    </row>
    <row r="121" spans="1:13" ht="16.5" customHeight="1" x14ac:dyDescent="0.4">
      <c r="A121" s="76"/>
      <c r="B121" s="282"/>
      <c r="C121" s="282"/>
      <c r="D121" s="282"/>
      <c r="E121" s="282"/>
      <c r="F121" s="282"/>
      <c r="G121" s="282"/>
      <c r="H121" s="282"/>
      <c r="I121" s="282"/>
      <c r="J121" s="282"/>
      <c r="K121" s="279"/>
      <c r="L121" s="280"/>
      <c r="M121" s="281"/>
    </row>
    <row r="122" spans="1:13" ht="16.5" customHeight="1" x14ac:dyDescent="0.4">
      <c r="A122" s="76"/>
      <c r="B122" s="282"/>
      <c r="C122" s="282"/>
      <c r="D122" s="282"/>
      <c r="E122" s="282"/>
      <c r="F122" s="282"/>
      <c r="G122" s="282"/>
      <c r="H122" s="282"/>
      <c r="I122" s="282"/>
      <c r="J122" s="282"/>
      <c r="K122" s="279"/>
      <c r="L122" s="280"/>
      <c r="M122" s="281"/>
    </row>
    <row r="123" spans="1:13" ht="16.5" customHeight="1" x14ac:dyDescent="0.4">
      <c r="A123" s="76"/>
      <c r="B123" s="282"/>
      <c r="C123" s="282"/>
      <c r="D123" s="282"/>
      <c r="E123" s="282"/>
      <c r="F123" s="282"/>
      <c r="G123" s="282"/>
      <c r="H123" s="282"/>
      <c r="I123" s="282"/>
      <c r="J123" s="282"/>
      <c r="K123" s="279"/>
      <c r="L123" s="280"/>
      <c r="M123" s="281"/>
    </row>
    <row r="124" spans="1:13" ht="16.5" customHeight="1" x14ac:dyDescent="0.4">
      <c r="A124" s="76"/>
      <c r="B124" s="282"/>
      <c r="C124" s="282"/>
      <c r="D124" s="282"/>
      <c r="E124" s="282"/>
      <c r="F124" s="282"/>
      <c r="G124" s="282"/>
      <c r="H124" s="282"/>
      <c r="I124" s="282"/>
      <c r="J124" s="282"/>
      <c r="K124" s="279"/>
      <c r="L124" s="280"/>
      <c r="M124" s="281"/>
    </row>
    <row r="125" spans="1:13" ht="16.5" customHeight="1" x14ac:dyDescent="0.4">
      <c r="A125" s="76"/>
      <c r="B125" s="282"/>
      <c r="C125" s="282"/>
      <c r="D125" s="282"/>
      <c r="E125" s="282"/>
      <c r="F125" s="282"/>
      <c r="G125" s="282"/>
      <c r="H125" s="282"/>
      <c r="I125" s="282"/>
      <c r="J125" s="282"/>
      <c r="K125" s="279"/>
      <c r="L125" s="280"/>
      <c r="M125" s="281"/>
    </row>
    <row r="126" spans="1:13" ht="16.5" customHeight="1" x14ac:dyDescent="0.4">
      <c r="A126" s="76"/>
      <c r="B126" s="282"/>
      <c r="C126" s="282"/>
      <c r="D126" s="282"/>
      <c r="E126" s="282"/>
      <c r="F126" s="282"/>
      <c r="G126" s="282"/>
      <c r="H126" s="282"/>
      <c r="I126" s="282"/>
      <c r="J126" s="282"/>
      <c r="K126" s="279"/>
      <c r="L126" s="280"/>
      <c r="M126" s="281"/>
    </row>
    <row r="127" spans="1:13" ht="16.5" customHeight="1" x14ac:dyDescent="0.4">
      <c r="A127" s="76"/>
      <c r="B127" s="282"/>
      <c r="C127" s="282"/>
      <c r="D127" s="282"/>
      <c r="E127" s="282"/>
      <c r="F127" s="282"/>
      <c r="G127" s="282"/>
      <c r="H127" s="282"/>
      <c r="I127" s="282"/>
      <c r="J127" s="282"/>
      <c r="K127" s="279"/>
      <c r="L127" s="280"/>
      <c r="M127" s="281"/>
    </row>
    <row r="128" spans="1:13" ht="16.5" customHeight="1" x14ac:dyDescent="0.4">
      <c r="A128" s="76"/>
      <c r="B128" s="282"/>
      <c r="C128" s="282"/>
      <c r="D128" s="282"/>
      <c r="E128" s="282"/>
      <c r="F128" s="282"/>
      <c r="G128" s="282"/>
      <c r="H128" s="282"/>
      <c r="I128" s="282"/>
      <c r="J128" s="282"/>
      <c r="K128" s="279"/>
      <c r="L128" s="280"/>
      <c r="M128" s="281"/>
    </row>
    <row r="129" spans="1:13" ht="16.5" customHeight="1" x14ac:dyDescent="0.4">
      <c r="A129" s="76"/>
      <c r="B129" s="282"/>
      <c r="C129" s="282"/>
      <c r="D129" s="282"/>
      <c r="E129" s="282"/>
      <c r="F129" s="282"/>
      <c r="G129" s="282"/>
      <c r="H129" s="282"/>
      <c r="I129" s="282"/>
      <c r="J129" s="282"/>
      <c r="K129" s="279"/>
      <c r="L129" s="280"/>
      <c r="M129" s="281"/>
    </row>
    <row r="130" spans="1:13" ht="16.5" customHeight="1" x14ac:dyDescent="0.4">
      <c r="A130" s="76"/>
      <c r="B130" s="282"/>
      <c r="C130" s="282"/>
      <c r="D130" s="282"/>
      <c r="E130" s="282"/>
      <c r="F130" s="282"/>
      <c r="G130" s="282"/>
      <c r="H130" s="282"/>
      <c r="I130" s="282"/>
      <c r="J130" s="282"/>
      <c r="K130" s="279"/>
      <c r="L130" s="280"/>
      <c r="M130" s="281"/>
    </row>
    <row r="131" spans="1:13" ht="16.5" customHeight="1" x14ac:dyDescent="0.4">
      <c r="A131" s="76"/>
      <c r="B131" s="282"/>
      <c r="C131" s="282"/>
      <c r="D131" s="282"/>
      <c r="E131" s="282"/>
      <c r="F131" s="282"/>
      <c r="G131" s="282"/>
      <c r="H131" s="282"/>
      <c r="I131" s="282"/>
      <c r="J131" s="282"/>
      <c r="K131" s="279"/>
      <c r="L131" s="280"/>
      <c r="M131" s="281"/>
    </row>
    <row r="132" spans="1:13" ht="16.5" customHeight="1" x14ac:dyDescent="0.4">
      <c r="A132" s="76"/>
      <c r="B132" s="282"/>
      <c r="C132" s="282"/>
      <c r="D132" s="282"/>
      <c r="E132" s="282"/>
      <c r="F132" s="282"/>
      <c r="G132" s="282"/>
      <c r="H132" s="282"/>
      <c r="I132" s="282"/>
      <c r="J132" s="282"/>
      <c r="K132" s="279"/>
      <c r="L132" s="280"/>
      <c r="M132" s="281"/>
    </row>
    <row r="133" spans="1:13" ht="16.5" customHeight="1" x14ac:dyDescent="0.4">
      <c r="A133" s="76"/>
      <c r="B133" s="282"/>
      <c r="C133" s="282"/>
      <c r="D133" s="282"/>
      <c r="E133" s="282"/>
      <c r="F133" s="282"/>
      <c r="G133" s="282"/>
      <c r="H133" s="282"/>
      <c r="I133" s="282"/>
      <c r="J133" s="282"/>
      <c r="K133" s="279"/>
      <c r="L133" s="280"/>
      <c r="M133" s="281"/>
    </row>
    <row r="134" spans="1:13" ht="16.5" customHeight="1" x14ac:dyDescent="0.4">
      <c r="A134" s="76"/>
      <c r="B134" s="282"/>
      <c r="C134" s="282"/>
      <c r="D134" s="282"/>
      <c r="E134" s="282"/>
      <c r="F134" s="282"/>
      <c r="G134" s="282"/>
      <c r="H134" s="282"/>
      <c r="I134" s="282"/>
      <c r="J134" s="282"/>
      <c r="K134" s="279"/>
      <c r="L134" s="280"/>
      <c r="M134" s="281"/>
    </row>
    <row r="135" spans="1:13" ht="16.5" customHeight="1" x14ac:dyDescent="0.4">
      <c r="A135" s="76"/>
      <c r="B135" s="282"/>
      <c r="C135" s="282"/>
      <c r="D135" s="282"/>
      <c r="E135" s="282"/>
      <c r="F135" s="282"/>
      <c r="G135" s="282"/>
      <c r="H135" s="282"/>
      <c r="I135" s="282"/>
      <c r="J135" s="282"/>
      <c r="K135" s="279"/>
      <c r="L135" s="280"/>
      <c r="M135" s="281"/>
    </row>
    <row r="136" spans="1:13" ht="16.5" customHeight="1" x14ac:dyDescent="0.4">
      <c r="A136" s="76"/>
      <c r="B136" s="282"/>
      <c r="C136" s="282"/>
      <c r="D136" s="282"/>
      <c r="E136" s="282"/>
      <c r="F136" s="282"/>
      <c r="G136" s="282"/>
      <c r="H136" s="282"/>
      <c r="I136" s="282"/>
      <c r="J136" s="282"/>
      <c r="K136" s="279"/>
      <c r="L136" s="280"/>
      <c r="M136" s="281"/>
    </row>
    <row r="137" spans="1:13" ht="16.5" customHeight="1" x14ac:dyDescent="0.4">
      <c r="A137" s="76"/>
      <c r="B137" s="282"/>
      <c r="C137" s="282"/>
      <c r="D137" s="282"/>
      <c r="E137" s="282"/>
      <c r="F137" s="282"/>
      <c r="G137" s="282"/>
      <c r="H137" s="282"/>
      <c r="I137" s="282"/>
      <c r="J137" s="282"/>
      <c r="K137" s="279"/>
      <c r="L137" s="280"/>
      <c r="M137" s="281"/>
    </row>
    <row r="138" spans="1:13" ht="16.5" customHeight="1" x14ac:dyDescent="0.4">
      <c r="A138" s="76"/>
      <c r="B138" s="282"/>
      <c r="C138" s="282"/>
      <c r="D138" s="282"/>
      <c r="E138" s="282"/>
      <c r="F138" s="282"/>
      <c r="G138" s="282"/>
      <c r="H138" s="282"/>
      <c r="I138" s="282"/>
      <c r="J138" s="282"/>
      <c r="K138" s="279"/>
      <c r="L138" s="280"/>
      <c r="M138" s="281"/>
    </row>
    <row r="139" spans="1:13" ht="16.5" customHeight="1" x14ac:dyDescent="0.4">
      <c r="A139" s="76"/>
      <c r="B139" s="282"/>
      <c r="C139" s="282"/>
      <c r="D139" s="282"/>
      <c r="E139" s="282"/>
      <c r="F139" s="282"/>
      <c r="G139" s="282"/>
      <c r="H139" s="282"/>
      <c r="I139" s="282"/>
      <c r="J139" s="282"/>
      <c r="K139" s="279"/>
      <c r="L139" s="280"/>
      <c r="M139" s="281"/>
    </row>
    <row r="140" spans="1:13" ht="16.5" customHeight="1" x14ac:dyDescent="0.4">
      <c r="A140" s="76"/>
      <c r="B140" s="282"/>
      <c r="C140" s="282"/>
      <c r="D140" s="282"/>
      <c r="E140" s="282"/>
      <c r="F140" s="282"/>
      <c r="G140" s="282"/>
      <c r="H140" s="282"/>
      <c r="I140" s="282"/>
      <c r="J140" s="282"/>
      <c r="K140" s="279"/>
      <c r="L140" s="280"/>
      <c r="M140" s="281"/>
    </row>
    <row r="141" spans="1:13" ht="16.5" customHeight="1" x14ac:dyDescent="0.4">
      <c r="A141" s="76"/>
      <c r="B141" s="282"/>
      <c r="C141" s="282"/>
      <c r="D141" s="282"/>
      <c r="E141" s="282"/>
      <c r="F141" s="282"/>
      <c r="G141" s="282"/>
      <c r="H141" s="282"/>
      <c r="I141" s="282"/>
      <c r="J141" s="282"/>
      <c r="K141" s="279"/>
      <c r="L141" s="280"/>
      <c r="M141" s="281"/>
    </row>
    <row r="142" spans="1:13" ht="16.5" customHeight="1" x14ac:dyDescent="0.4">
      <c r="A142" s="76"/>
      <c r="B142" s="282"/>
      <c r="C142" s="282"/>
      <c r="D142" s="282"/>
      <c r="E142" s="282"/>
      <c r="F142" s="282"/>
      <c r="G142" s="282"/>
      <c r="H142" s="282"/>
      <c r="I142" s="282"/>
      <c r="J142" s="282"/>
      <c r="K142" s="279"/>
      <c r="L142" s="280"/>
      <c r="M142" s="281"/>
    </row>
    <row r="143" spans="1:13" ht="16.5" customHeight="1" x14ac:dyDescent="0.4">
      <c r="A143" s="76"/>
      <c r="B143" s="282"/>
      <c r="C143" s="282"/>
      <c r="D143" s="282"/>
      <c r="E143" s="282"/>
      <c r="F143" s="282"/>
      <c r="G143" s="282"/>
      <c r="H143" s="282"/>
      <c r="I143" s="282"/>
      <c r="J143" s="282"/>
      <c r="K143" s="279"/>
      <c r="L143" s="280"/>
      <c r="M143" s="281"/>
    </row>
    <row r="144" spans="1:13" ht="16.5" customHeight="1" x14ac:dyDescent="0.4">
      <c r="A144" s="76"/>
      <c r="B144" s="282"/>
      <c r="C144" s="282"/>
      <c r="D144" s="282"/>
      <c r="E144" s="282"/>
      <c r="F144" s="282"/>
      <c r="G144" s="282"/>
      <c r="H144" s="282"/>
      <c r="I144" s="282"/>
      <c r="J144" s="282"/>
      <c r="K144" s="279"/>
      <c r="L144" s="280"/>
      <c r="M144" s="281"/>
    </row>
    <row r="145" spans="1:13" ht="16.5" customHeight="1" x14ac:dyDescent="0.4">
      <c r="A145" s="76"/>
      <c r="B145" s="282"/>
      <c r="C145" s="282"/>
      <c r="D145" s="282"/>
      <c r="E145" s="282"/>
      <c r="F145" s="282"/>
      <c r="G145" s="282"/>
      <c r="H145" s="282"/>
      <c r="I145" s="282"/>
      <c r="J145" s="282"/>
      <c r="K145" s="279"/>
      <c r="L145" s="280"/>
      <c r="M145" s="281"/>
    </row>
    <row r="146" spans="1:13" ht="16.5" customHeight="1" x14ac:dyDescent="0.4">
      <c r="A146" s="76"/>
      <c r="B146" s="282"/>
      <c r="C146" s="282"/>
      <c r="D146" s="282"/>
      <c r="E146" s="282"/>
      <c r="F146" s="282"/>
      <c r="G146" s="282"/>
      <c r="H146" s="282"/>
      <c r="I146" s="282"/>
      <c r="J146" s="282"/>
      <c r="K146" s="279"/>
      <c r="L146" s="280"/>
      <c r="M146" s="281"/>
    </row>
    <row r="147" spans="1:13" ht="16.5" customHeight="1" x14ac:dyDescent="0.4">
      <c r="A147" s="76"/>
      <c r="B147" s="282"/>
      <c r="C147" s="282"/>
      <c r="D147" s="282"/>
      <c r="E147" s="282"/>
      <c r="F147" s="282"/>
      <c r="G147" s="282"/>
      <c r="H147" s="282"/>
      <c r="I147" s="282"/>
      <c r="J147" s="282"/>
      <c r="K147" s="279"/>
      <c r="L147" s="280"/>
      <c r="M147" s="281"/>
    </row>
    <row r="148" spans="1:13" ht="16.5" customHeight="1" x14ac:dyDescent="0.4">
      <c r="A148" s="76"/>
      <c r="B148" s="282"/>
      <c r="C148" s="282"/>
      <c r="D148" s="282"/>
      <c r="E148" s="282"/>
      <c r="F148" s="282"/>
      <c r="G148" s="282"/>
      <c r="H148" s="282"/>
      <c r="I148" s="282"/>
      <c r="J148" s="282"/>
      <c r="K148" s="279"/>
      <c r="L148" s="280"/>
      <c r="M148" s="281"/>
    </row>
    <row r="149" spans="1:13" ht="16.5" customHeight="1" x14ac:dyDescent="0.4">
      <c r="A149" s="76"/>
      <c r="B149" s="282"/>
      <c r="C149" s="282"/>
      <c r="D149" s="282"/>
      <c r="E149" s="282"/>
      <c r="F149" s="282"/>
      <c r="G149" s="282"/>
      <c r="H149" s="282"/>
      <c r="I149" s="282"/>
      <c r="J149" s="282"/>
      <c r="K149" s="279"/>
      <c r="L149" s="280"/>
      <c r="M149" s="281"/>
    </row>
    <row r="150" spans="1:13" ht="16.5" customHeight="1" x14ac:dyDescent="0.4">
      <c r="A150" s="76"/>
      <c r="B150" s="282"/>
      <c r="C150" s="282"/>
      <c r="D150" s="282"/>
      <c r="E150" s="282"/>
      <c r="F150" s="282"/>
      <c r="G150" s="282"/>
      <c r="H150" s="282"/>
      <c r="I150" s="282"/>
      <c r="J150" s="282"/>
      <c r="K150" s="279"/>
      <c r="L150" s="280"/>
      <c r="M150" s="281"/>
    </row>
    <row r="151" spans="1:13" ht="16.5" customHeight="1" x14ac:dyDescent="0.4">
      <c r="A151" s="76"/>
      <c r="B151" s="282"/>
      <c r="C151" s="282"/>
      <c r="D151" s="282"/>
      <c r="E151" s="282"/>
      <c r="F151" s="282"/>
      <c r="G151" s="282"/>
      <c r="H151" s="282"/>
      <c r="I151" s="282"/>
      <c r="J151" s="282"/>
      <c r="K151" s="279"/>
      <c r="L151" s="280"/>
      <c r="M151" s="281"/>
    </row>
    <row r="152" spans="1:13" ht="16.5" customHeight="1" x14ac:dyDescent="0.4">
      <c r="A152" s="76"/>
      <c r="B152" s="282"/>
      <c r="C152" s="282"/>
      <c r="D152" s="282"/>
      <c r="E152" s="282"/>
      <c r="F152" s="282"/>
      <c r="G152" s="282"/>
      <c r="H152" s="282"/>
      <c r="I152" s="282"/>
      <c r="J152" s="282"/>
      <c r="K152" s="279"/>
      <c r="L152" s="280"/>
      <c r="M152" s="281"/>
    </row>
    <row r="153" spans="1:13" ht="16.5" customHeight="1" x14ac:dyDescent="0.4">
      <c r="A153" s="76"/>
      <c r="B153" s="282"/>
      <c r="C153" s="282"/>
      <c r="D153" s="282"/>
      <c r="E153" s="282"/>
      <c r="F153" s="282"/>
      <c r="G153" s="282"/>
      <c r="H153" s="282"/>
      <c r="I153" s="282"/>
      <c r="J153" s="282"/>
      <c r="K153" s="279"/>
      <c r="L153" s="280"/>
      <c r="M153" s="281"/>
    </row>
    <row r="154" spans="1:13" ht="16.5" customHeight="1" x14ac:dyDescent="0.4">
      <c r="A154" s="76"/>
      <c r="B154" s="282"/>
      <c r="C154" s="282"/>
      <c r="D154" s="282"/>
      <c r="E154" s="282"/>
      <c r="F154" s="282"/>
      <c r="G154" s="282"/>
      <c r="H154" s="282"/>
      <c r="I154" s="282"/>
      <c r="J154" s="282"/>
      <c r="K154" s="279"/>
      <c r="L154" s="280"/>
      <c r="M154" s="281"/>
    </row>
    <row r="155" spans="1:13" ht="16.5" customHeight="1" x14ac:dyDescent="0.4">
      <c r="A155" s="76"/>
      <c r="B155" s="282"/>
      <c r="C155" s="282"/>
      <c r="D155" s="282"/>
      <c r="E155" s="282"/>
      <c r="F155" s="282"/>
      <c r="G155" s="282"/>
      <c r="H155" s="282"/>
      <c r="I155" s="282"/>
      <c r="J155" s="282"/>
      <c r="K155" s="279"/>
      <c r="L155" s="280"/>
      <c r="M155" s="281"/>
    </row>
    <row r="156" spans="1:13" ht="16.5" customHeight="1" x14ac:dyDescent="0.4">
      <c r="A156" s="76"/>
      <c r="B156" s="282"/>
      <c r="C156" s="282"/>
      <c r="D156" s="282"/>
      <c r="E156" s="282"/>
      <c r="F156" s="282"/>
      <c r="G156" s="282"/>
      <c r="H156" s="282"/>
      <c r="I156" s="282"/>
      <c r="J156" s="282"/>
      <c r="K156" s="279"/>
      <c r="L156" s="280"/>
      <c r="M156" s="281"/>
    </row>
    <row r="157" spans="1:13" ht="16.5" customHeight="1" x14ac:dyDescent="0.4">
      <c r="A157" s="76"/>
      <c r="B157" s="282"/>
      <c r="C157" s="282"/>
      <c r="D157" s="282"/>
      <c r="E157" s="282"/>
      <c r="F157" s="282"/>
      <c r="G157" s="282"/>
      <c r="H157" s="282"/>
      <c r="I157" s="282"/>
      <c r="J157" s="282"/>
      <c r="K157" s="279"/>
      <c r="L157" s="280"/>
      <c r="M157" s="281"/>
    </row>
    <row r="158" spans="1:13" ht="16.5" customHeight="1" x14ac:dyDescent="0.4">
      <c r="A158" s="76"/>
      <c r="B158" s="282"/>
      <c r="C158" s="282"/>
      <c r="D158" s="282"/>
      <c r="E158" s="282"/>
      <c r="F158" s="282"/>
      <c r="G158" s="282"/>
      <c r="H158" s="282"/>
      <c r="I158" s="282"/>
      <c r="J158" s="282"/>
      <c r="K158" s="279"/>
      <c r="L158" s="280"/>
      <c r="M158" s="281"/>
    </row>
    <row r="159" spans="1:13" ht="16.5" customHeight="1" x14ac:dyDescent="0.4">
      <c r="A159" s="76"/>
      <c r="B159" s="282"/>
      <c r="C159" s="282"/>
      <c r="D159" s="282"/>
      <c r="E159" s="282"/>
      <c r="F159" s="282"/>
      <c r="G159" s="282"/>
      <c r="H159" s="282"/>
      <c r="I159" s="282"/>
      <c r="J159" s="282"/>
      <c r="K159" s="279"/>
      <c r="L159" s="280"/>
      <c r="M159" s="281"/>
    </row>
    <row r="160" spans="1:13" ht="16.5" customHeight="1" x14ac:dyDescent="0.4">
      <c r="A160" s="76"/>
      <c r="B160" s="282"/>
      <c r="C160" s="282"/>
      <c r="D160" s="282"/>
      <c r="E160" s="282"/>
      <c r="F160" s="282"/>
      <c r="G160" s="282"/>
      <c r="H160" s="282"/>
      <c r="I160" s="282"/>
      <c r="J160" s="282"/>
      <c r="K160" s="279"/>
      <c r="L160" s="280"/>
      <c r="M160" s="281"/>
    </row>
    <row r="161" spans="1:13" ht="16.5" customHeight="1" x14ac:dyDescent="0.4">
      <c r="A161" s="76"/>
      <c r="B161" s="282"/>
      <c r="C161" s="282"/>
      <c r="D161" s="282"/>
      <c r="E161" s="282"/>
      <c r="F161" s="282"/>
      <c r="G161" s="282"/>
      <c r="H161" s="282"/>
      <c r="I161" s="282"/>
      <c r="J161" s="282"/>
      <c r="K161" s="279"/>
      <c r="L161" s="280"/>
      <c r="M161" s="281"/>
    </row>
    <row r="162" spans="1:13" ht="16.5" customHeight="1" x14ac:dyDescent="0.4">
      <c r="A162" s="76"/>
      <c r="B162" s="282"/>
      <c r="C162" s="282"/>
      <c r="D162" s="282"/>
      <c r="E162" s="282"/>
      <c r="F162" s="282"/>
      <c r="G162" s="282"/>
      <c r="H162" s="282"/>
      <c r="I162" s="282"/>
      <c r="J162" s="282"/>
      <c r="K162" s="279"/>
      <c r="L162" s="280"/>
      <c r="M162" s="281"/>
    </row>
    <row r="163" spans="1:13" ht="16.5" customHeight="1" x14ac:dyDescent="0.4">
      <c r="A163" s="76"/>
      <c r="B163" s="282"/>
      <c r="C163" s="282"/>
      <c r="D163" s="282"/>
      <c r="E163" s="282"/>
      <c r="F163" s="282"/>
      <c r="G163" s="282"/>
      <c r="H163" s="282"/>
      <c r="I163" s="282"/>
      <c r="J163" s="282"/>
      <c r="K163" s="279"/>
      <c r="L163" s="280"/>
      <c r="M163" s="281"/>
    </row>
    <row r="164" spans="1:13" ht="16.5" customHeight="1" x14ac:dyDescent="0.4">
      <c r="A164" s="76"/>
      <c r="B164" s="282"/>
      <c r="C164" s="282"/>
      <c r="D164" s="282"/>
      <c r="E164" s="282"/>
      <c r="F164" s="282"/>
      <c r="G164" s="282"/>
      <c r="H164" s="282"/>
      <c r="I164" s="282"/>
      <c r="J164" s="282"/>
      <c r="K164" s="279"/>
      <c r="L164" s="280"/>
      <c r="M164" s="281"/>
    </row>
    <row r="165" spans="1:13" ht="16.5" customHeight="1" x14ac:dyDescent="0.4">
      <c r="A165" s="76"/>
      <c r="B165" s="282"/>
      <c r="C165" s="282"/>
      <c r="D165" s="282"/>
      <c r="E165" s="282"/>
      <c r="F165" s="282"/>
      <c r="G165" s="282"/>
      <c r="H165" s="282"/>
      <c r="I165" s="282"/>
      <c r="J165" s="282"/>
      <c r="K165" s="279"/>
      <c r="L165" s="280"/>
      <c r="M165" s="281"/>
    </row>
    <row r="166" spans="1:13" ht="16.5" customHeight="1" x14ac:dyDescent="0.4">
      <c r="A166" s="76"/>
      <c r="B166" s="282"/>
      <c r="C166" s="282"/>
      <c r="D166" s="282"/>
      <c r="E166" s="282"/>
      <c r="F166" s="282"/>
      <c r="G166" s="282"/>
      <c r="H166" s="282"/>
      <c r="I166" s="282"/>
      <c r="J166" s="282"/>
      <c r="K166" s="279"/>
      <c r="L166" s="280"/>
      <c r="M166" s="281"/>
    </row>
    <row r="167" spans="1:13" ht="16.5" customHeight="1" x14ac:dyDescent="0.4">
      <c r="A167" s="76"/>
      <c r="B167" s="282"/>
      <c r="C167" s="282"/>
      <c r="D167" s="282"/>
      <c r="E167" s="282"/>
      <c r="F167" s="282"/>
      <c r="G167" s="282"/>
      <c r="H167" s="282"/>
      <c r="I167" s="282"/>
      <c r="J167" s="282"/>
      <c r="K167" s="279"/>
      <c r="L167" s="280"/>
      <c r="M167" s="281"/>
    </row>
    <row r="168" spans="1:13" ht="16.5" customHeight="1" x14ac:dyDescent="0.4">
      <c r="A168" s="76"/>
      <c r="B168" s="282"/>
      <c r="C168" s="282"/>
      <c r="D168" s="282"/>
      <c r="E168" s="282"/>
      <c r="F168" s="282"/>
      <c r="G168" s="282"/>
      <c r="H168" s="282"/>
      <c r="I168" s="282"/>
      <c r="J168" s="282"/>
      <c r="K168" s="279"/>
      <c r="L168" s="280"/>
      <c r="M168" s="281"/>
    </row>
    <row r="169" spans="1:13" ht="16.5" customHeight="1" x14ac:dyDescent="0.4">
      <c r="A169" s="76"/>
      <c r="B169" s="282"/>
      <c r="C169" s="282"/>
      <c r="D169" s="282"/>
      <c r="E169" s="282"/>
      <c r="F169" s="282"/>
      <c r="G169" s="282"/>
      <c r="H169" s="282"/>
      <c r="I169" s="282"/>
      <c r="J169" s="282"/>
      <c r="K169" s="279"/>
      <c r="L169" s="280"/>
      <c r="M169" s="281"/>
    </row>
    <row r="170" spans="1:13" ht="16.5" customHeight="1" x14ac:dyDescent="0.4">
      <c r="A170" s="76"/>
      <c r="B170" s="282"/>
      <c r="C170" s="282"/>
      <c r="D170" s="282"/>
      <c r="E170" s="282"/>
      <c r="F170" s="282"/>
      <c r="G170" s="282"/>
      <c r="H170" s="282"/>
      <c r="I170" s="282"/>
      <c r="J170" s="282"/>
      <c r="K170" s="279"/>
      <c r="L170" s="280"/>
      <c r="M170" s="281"/>
    </row>
    <row r="171" spans="1:13" ht="16.5" customHeight="1" x14ac:dyDescent="0.4">
      <c r="A171" s="76"/>
      <c r="B171" s="282"/>
      <c r="C171" s="282"/>
      <c r="D171" s="282"/>
      <c r="E171" s="282"/>
      <c r="F171" s="282"/>
      <c r="G171" s="282"/>
      <c r="H171" s="282"/>
      <c r="I171" s="282"/>
      <c r="J171" s="282"/>
      <c r="K171" s="279"/>
      <c r="L171" s="280"/>
      <c r="M171" s="281"/>
    </row>
    <row r="172" spans="1:13" ht="16.5" customHeight="1" x14ac:dyDescent="0.4">
      <c r="A172" s="76"/>
      <c r="B172" s="282"/>
      <c r="C172" s="282"/>
      <c r="D172" s="282"/>
      <c r="E172" s="282"/>
      <c r="F172" s="282"/>
      <c r="G172" s="282"/>
      <c r="H172" s="282"/>
      <c r="I172" s="282"/>
      <c r="J172" s="282"/>
      <c r="K172" s="279"/>
      <c r="L172" s="280"/>
      <c r="M172" s="281"/>
    </row>
    <row r="173" spans="1:13" ht="16.5" customHeight="1" x14ac:dyDescent="0.4">
      <c r="A173" s="76"/>
      <c r="B173" s="282"/>
      <c r="C173" s="282"/>
      <c r="D173" s="282"/>
      <c r="E173" s="282"/>
      <c r="F173" s="282"/>
      <c r="G173" s="282"/>
      <c r="H173" s="282"/>
      <c r="I173" s="282"/>
      <c r="J173" s="282"/>
      <c r="K173" s="279"/>
      <c r="L173" s="280"/>
      <c r="M173" s="281"/>
    </row>
    <row r="174" spans="1:13" ht="16.5" customHeight="1" x14ac:dyDescent="0.4">
      <c r="A174" s="76"/>
      <c r="B174" s="282"/>
      <c r="C174" s="282"/>
      <c r="D174" s="282"/>
      <c r="E174" s="282"/>
      <c r="F174" s="282"/>
      <c r="G174" s="282"/>
      <c r="H174" s="282"/>
      <c r="I174" s="282"/>
      <c r="J174" s="282"/>
      <c r="K174" s="279"/>
      <c r="L174" s="280"/>
      <c r="M174" s="281"/>
    </row>
    <row r="175" spans="1:13" ht="16.5" customHeight="1" x14ac:dyDescent="0.4">
      <c r="A175" s="76"/>
      <c r="B175" s="282"/>
      <c r="C175" s="282"/>
      <c r="D175" s="282"/>
      <c r="E175" s="282"/>
      <c r="F175" s="282"/>
      <c r="G175" s="282"/>
      <c r="H175" s="282"/>
      <c r="I175" s="282"/>
      <c r="J175" s="282"/>
      <c r="K175" s="279"/>
      <c r="L175" s="280"/>
      <c r="M175" s="281"/>
    </row>
    <row r="176" spans="1:13" ht="16.5" customHeight="1" x14ac:dyDescent="0.4">
      <c r="A176" s="76"/>
      <c r="B176" s="282"/>
      <c r="C176" s="282"/>
      <c r="D176" s="282"/>
      <c r="E176" s="282"/>
      <c r="F176" s="282"/>
      <c r="G176" s="282"/>
      <c r="H176" s="282"/>
      <c r="I176" s="282"/>
      <c r="J176" s="282"/>
      <c r="K176" s="279"/>
      <c r="L176" s="280"/>
      <c r="M176" s="281"/>
    </row>
    <row r="177" spans="1:13" ht="16.5" customHeight="1" x14ac:dyDescent="0.4">
      <c r="A177" s="76"/>
      <c r="B177" s="282"/>
      <c r="C177" s="282"/>
      <c r="D177" s="282"/>
      <c r="E177" s="282"/>
      <c r="F177" s="282"/>
      <c r="G177" s="282"/>
      <c r="H177" s="282"/>
      <c r="I177" s="282"/>
      <c r="J177" s="282"/>
      <c r="K177" s="279"/>
      <c r="L177" s="280"/>
      <c r="M177" s="281"/>
    </row>
    <row r="178" spans="1:13" ht="16.5" customHeight="1" x14ac:dyDescent="0.4">
      <c r="A178" s="76"/>
      <c r="B178" s="282"/>
      <c r="C178" s="282"/>
      <c r="D178" s="282"/>
      <c r="E178" s="282"/>
      <c r="F178" s="282"/>
      <c r="G178" s="282"/>
      <c r="H178" s="282"/>
      <c r="I178" s="282"/>
      <c r="J178" s="282"/>
      <c r="K178" s="279"/>
      <c r="L178" s="280"/>
      <c r="M178" s="281"/>
    </row>
    <row r="179" spans="1:13" ht="16.5" customHeight="1" x14ac:dyDescent="0.4">
      <c r="A179" s="76"/>
      <c r="B179" s="282"/>
      <c r="C179" s="282"/>
      <c r="D179" s="282"/>
      <c r="E179" s="282"/>
      <c r="F179" s="282"/>
      <c r="G179" s="282"/>
      <c r="H179" s="282"/>
      <c r="I179" s="282"/>
      <c r="J179" s="282"/>
      <c r="K179" s="279"/>
      <c r="L179" s="280"/>
      <c r="M179" s="281"/>
    </row>
    <row r="180" spans="1:13" ht="16.5" customHeight="1" x14ac:dyDescent="0.4">
      <c r="A180" s="76"/>
      <c r="B180" s="282"/>
      <c r="C180" s="282"/>
      <c r="D180" s="282"/>
      <c r="E180" s="282"/>
      <c r="F180" s="282"/>
      <c r="G180" s="282"/>
      <c r="H180" s="282"/>
      <c r="I180" s="282"/>
      <c r="J180" s="282"/>
      <c r="K180" s="279"/>
      <c r="L180" s="280"/>
      <c r="M180" s="281"/>
    </row>
    <row r="181" spans="1:13" ht="16.5" customHeight="1" x14ac:dyDescent="0.4">
      <c r="A181" s="76"/>
      <c r="B181" s="282"/>
      <c r="C181" s="282"/>
      <c r="D181" s="282"/>
      <c r="E181" s="282"/>
      <c r="F181" s="282"/>
      <c r="G181" s="282"/>
      <c r="H181" s="282"/>
      <c r="I181" s="282"/>
      <c r="J181" s="282"/>
      <c r="K181" s="279"/>
      <c r="L181" s="280"/>
      <c r="M181" s="281"/>
    </row>
    <row r="182" spans="1:13" ht="16.5" customHeight="1" x14ac:dyDescent="0.4">
      <c r="A182" s="76"/>
      <c r="B182" s="282"/>
      <c r="C182" s="282"/>
      <c r="D182" s="282"/>
      <c r="E182" s="282"/>
      <c r="F182" s="282"/>
      <c r="G182" s="282"/>
      <c r="H182" s="282"/>
      <c r="I182" s="282"/>
      <c r="J182" s="282"/>
      <c r="K182" s="279"/>
      <c r="L182" s="280"/>
      <c r="M182" s="281"/>
    </row>
    <row r="183" spans="1:13" ht="16.5" customHeight="1" x14ac:dyDescent="0.4">
      <c r="A183" s="76"/>
      <c r="B183" s="282"/>
      <c r="C183" s="282"/>
      <c r="D183" s="282"/>
      <c r="E183" s="282"/>
      <c r="F183" s="282"/>
      <c r="G183" s="282"/>
      <c r="H183" s="282"/>
      <c r="I183" s="282"/>
      <c r="J183" s="282"/>
      <c r="K183" s="279"/>
      <c r="L183" s="280"/>
      <c r="M183" s="281"/>
    </row>
    <row r="184" spans="1:13" ht="16.5" customHeight="1" x14ac:dyDescent="0.4">
      <c r="A184" s="76"/>
      <c r="B184" s="282"/>
      <c r="C184" s="282"/>
      <c r="D184" s="282"/>
      <c r="E184" s="282"/>
      <c r="F184" s="282"/>
      <c r="G184" s="282"/>
      <c r="H184" s="282"/>
      <c r="I184" s="282"/>
      <c r="J184" s="282"/>
      <c r="K184" s="279"/>
      <c r="L184" s="280"/>
      <c r="M184" s="281"/>
    </row>
    <row r="185" spans="1:13" ht="16.5" customHeight="1" x14ac:dyDescent="0.4">
      <c r="A185" s="76"/>
      <c r="B185" s="282"/>
      <c r="C185" s="282"/>
      <c r="D185" s="282"/>
      <c r="E185" s="282"/>
      <c r="F185" s="282"/>
      <c r="G185" s="282"/>
      <c r="H185" s="282"/>
      <c r="I185" s="282"/>
      <c r="J185" s="282"/>
      <c r="K185" s="279"/>
      <c r="L185" s="280"/>
      <c r="M185" s="281"/>
    </row>
    <row r="186" spans="1:13" ht="16.5" customHeight="1" x14ac:dyDescent="0.4">
      <c r="A186" s="76"/>
      <c r="B186" s="282"/>
      <c r="C186" s="282"/>
      <c r="D186" s="282"/>
      <c r="E186" s="282"/>
      <c r="F186" s="282"/>
      <c r="G186" s="282"/>
      <c r="H186" s="282"/>
      <c r="I186" s="282"/>
      <c r="J186" s="282"/>
      <c r="K186" s="279"/>
      <c r="L186" s="280"/>
      <c r="M186" s="281"/>
    </row>
    <row r="187" spans="1:13" ht="16.5" customHeight="1" x14ac:dyDescent="0.4">
      <c r="A187" s="76"/>
      <c r="B187" s="282"/>
      <c r="C187" s="282"/>
      <c r="D187" s="282"/>
      <c r="E187" s="282"/>
      <c r="F187" s="282"/>
      <c r="G187" s="282"/>
      <c r="H187" s="282"/>
      <c r="I187" s="282"/>
      <c r="J187" s="282"/>
      <c r="K187" s="279"/>
      <c r="L187" s="280"/>
      <c r="M187" s="281"/>
    </row>
    <row r="188" spans="1:13" ht="16.5" customHeight="1" x14ac:dyDescent="0.4">
      <c r="A188" s="76"/>
      <c r="B188" s="282"/>
      <c r="C188" s="282"/>
      <c r="D188" s="282"/>
      <c r="E188" s="282"/>
      <c r="F188" s="282"/>
      <c r="G188" s="282"/>
      <c r="H188" s="282"/>
      <c r="I188" s="282"/>
      <c r="J188" s="282"/>
      <c r="K188" s="279"/>
      <c r="L188" s="280"/>
      <c r="M188" s="281"/>
    </row>
    <row r="189" spans="1:13" ht="16.5" customHeight="1" x14ac:dyDescent="0.4">
      <c r="A189" s="76"/>
      <c r="B189" s="282"/>
      <c r="C189" s="282"/>
      <c r="D189" s="282"/>
      <c r="E189" s="282"/>
      <c r="F189" s="282"/>
      <c r="G189" s="282"/>
      <c r="H189" s="282"/>
      <c r="I189" s="282"/>
      <c r="J189" s="282"/>
      <c r="K189" s="279"/>
      <c r="L189" s="280"/>
      <c r="M189" s="281"/>
    </row>
    <row r="190" spans="1:13" ht="16.5" customHeight="1" x14ac:dyDescent="0.4">
      <c r="A190" s="76"/>
      <c r="B190" s="282"/>
      <c r="C190" s="282"/>
      <c r="D190" s="282"/>
      <c r="E190" s="282"/>
      <c r="F190" s="282"/>
      <c r="G190" s="282"/>
      <c r="H190" s="282"/>
      <c r="I190" s="282"/>
      <c r="J190" s="282"/>
      <c r="K190" s="279"/>
      <c r="L190" s="280"/>
      <c r="M190" s="281"/>
    </row>
    <row r="191" spans="1:13" ht="16.5" customHeight="1" x14ac:dyDescent="0.4">
      <c r="A191" s="76"/>
      <c r="B191" s="282"/>
      <c r="C191" s="282"/>
      <c r="D191" s="282"/>
      <c r="E191" s="282"/>
      <c r="F191" s="282"/>
      <c r="G191" s="282"/>
      <c r="H191" s="282"/>
      <c r="I191" s="282"/>
      <c r="J191" s="282"/>
      <c r="K191" s="279"/>
      <c r="L191" s="280"/>
      <c r="M191" s="281"/>
    </row>
    <row r="192" spans="1:13" ht="16.5" customHeight="1" x14ac:dyDescent="0.4">
      <c r="A192" s="76"/>
      <c r="B192" s="282"/>
      <c r="C192" s="282"/>
      <c r="D192" s="282"/>
      <c r="E192" s="282"/>
      <c r="F192" s="282"/>
      <c r="G192" s="282"/>
      <c r="H192" s="282"/>
      <c r="I192" s="282"/>
      <c r="J192" s="282"/>
      <c r="K192" s="279"/>
      <c r="L192" s="280"/>
      <c r="M192" s="281"/>
    </row>
    <row r="193" spans="1:13" ht="16.5" customHeight="1" x14ac:dyDescent="0.4">
      <c r="A193" s="76"/>
      <c r="B193" s="282"/>
      <c r="C193" s="282"/>
      <c r="D193" s="282"/>
      <c r="E193" s="282"/>
      <c r="F193" s="282"/>
      <c r="G193" s="282"/>
      <c r="H193" s="282"/>
      <c r="I193" s="282"/>
      <c r="J193" s="282"/>
      <c r="K193" s="279"/>
      <c r="L193" s="280"/>
      <c r="M193" s="281"/>
    </row>
    <row r="194" spans="1:13" ht="16.5" customHeight="1" x14ac:dyDescent="0.4">
      <c r="A194" s="76"/>
      <c r="B194" s="282"/>
      <c r="C194" s="282"/>
      <c r="D194" s="282"/>
      <c r="E194" s="282"/>
      <c r="F194" s="282"/>
      <c r="G194" s="282"/>
      <c r="H194" s="282"/>
      <c r="I194" s="282"/>
      <c r="J194" s="282"/>
      <c r="K194" s="279"/>
      <c r="L194" s="280"/>
      <c r="M194" s="281"/>
    </row>
    <row r="195" spans="1:13" ht="16.5" customHeight="1" x14ac:dyDescent="0.4">
      <c r="A195" s="76"/>
      <c r="B195" s="282"/>
      <c r="C195" s="282"/>
      <c r="D195" s="282"/>
      <c r="E195" s="282"/>
      <c r="F195" s="282"/>
      <c r="G195" s="282"/>
      <c r="H195" s="282"/>
      <c r="I195" s="282"/>
      <c r="J195" s="282"/>
      <c r="K195" s="279"/>
      <c r="L195" s="280"/>
      <c r="M195" s="281"/>
    </row>
    <row r="196" spans="1:13" ht="16.5" customHeight="1" x14ac:dyDescent="0.4">
      <c r="A196" s="76"/>
      <c r="B196" s="282"/>
      <c r="C196" s="282"/>
      <c r="D196" s="282"/>
      <c r="E196" s="282"/>
      <c r="F196" s="282"/>
      <c r="G196" s="282"/>
      <c r="H196" s="282"/>
      <c r="I196" s="282"/>
      <c r="J196" s="282"/>
      <c r="K196" s="279"/>
      <c r="L196" s="280"/>
      <c r="M196" s="281"/>
    </row>
    <row r="197" spans="1:13" ht="16.5" customHeight="1" x14ac:dyDescent="0.4">
      <c r="A197" s="76"/>
      <c r="B197" s="282"/>
      <c r="C197" s="282"/>
      <c r="D197" s="282"/>
      <c r="E197" s="282"/>
      <c r="F197" s="282"/>
      <c r="G197" s="282"/>
      <c r="H197" s="282"/>
      <c r="I197" s="282"/>
      <c r="J197" s="282"/>
      <c r="K197" s="279"/>
      <c r="L197" s="280"/>
      <c r="M197" s="281"/>
    </row>
    <row r="198" spans="1:13" ht="16.5" customHeight="1" x14ac:dyDescent="0.4">
      <c r="A198" s="76"/>
      <c r="B198" s="282"/>
      <c r="C198" s="282"/>
      <c r="D198" s="282"/>
      <c r="E198" s="282"/>
      <c r="F198" s="282"/>
      <c r="G198" s="282"/>
      <c r="H198" s="282"/>
      <c r="I198" s="282"/>
      <c r="J198" s="282"/>
      <c r="K198" s="279"/>
      <c r="L198" s="280"/>
      <c r="M198" s="281"/>
    </row>
    <row r="199" spans="1:13" ht="16.5" customHeight="1" x14ac:dyDescent="0.4">
      <c r="A199" s="76"/>
      <c r="B199" s="282"/>
      <c r="C199" s="282"/>
      <c r="D199" s="282"/>
      <c r="E199" s="282"/>
      <c r="F199" s="282"/>
      <c r="G199" s="282"/>
      <c r="H199" s="282"/>
      <c r="I199" s="282"/>
      <c r="J199" s="282"/>
      <c r="K199" s="279"/>
      <c r="L199" s="280"/>
      <c r="M199" s="281"/>
    </row>
    <row r="200" spans="1:13" ht="16.5" customHeight="1" x14ac:dyDescent="0.4">
      <c r="A200" s="76"/>
      <c r="B200" s="282"/>
      <c r="C200" s="282"/>
      <c r="D200" s="282"/>
      <c r="E200" s="282"/>
      <c r="F200" s="282"/>
      <c r="G200" s="282"/>
      <c r="H200" s="282"/>
      <c r="I200" s="282"/>
      <c r="J200" s="282"/>
      <c r="K200" s="279"/>
      <c r="L200" s="280"/>
      <c r="M200" s="281"/>
    </row>
    <row r="201" spans="1:13" ht="16.5" customHeight="1" x14ac:dyDescent="0.4">
      <c r="A201" s="76"/>
      <c r="B201" s="282"/>
      <c r="C201" s="282"/>
      <c r="D201" s="282"/>
      <c r="E201" s="282"/>
      <c r="F201" s="282"/>
      <c r="G201" s="282"/>
      <c r="H201" s="282"/>
      <c r="I201" s="282"/>
      <c r="J201" s="282"/>
      <c r="K201" s="279"/>
      <c r="L201" s="280"/>
      <c r="M201" s="281"/>
    </row>
    <row r="202" spans="1:13" ht="16.5" customHeight="1" x14ac:dyDescent="0.4">
      <c r="A202" s="76"/>
      <c r="B202" s="282"/>
      <c r="C202" s="282"/>
      <c r="D202" s="282"/>
      <c r="E202" s="282"/>
      <c r="F202" s="282"/>
      <c r="G202" s="282"/>
      <c r="H202" s="282"/>
      <c r="I202" s="282"/>
      <c r="J202" s="282"/>
      <c r="K202" s="279"/>
      <c r="L202" s="280"/>
      <c r="M202" s="281"/>
    </row>
    <row r="203" spans="1:13" ht="16.5" customHeight="1" x14ac:dyDescent="0.4">
      <c r="A203" s="76"/>
      <c r="B203" s="282"/>
      <c r="C203" s="282"/>
      <c r="D203" s="282"/>
      <c r="E203" s="282"/>
      <c r="F203" s="282"/>
      <c r="G203" s="282"/>
      <c r="H203" s="282"/>
      <c r="I203" s="282"/>
      <c r="J203" s="282"/>
      <c r="K203" s="279"/>
      <c r="L203" s="280"/>
      <c r="M203" s="281"/>
    </row>
    <row r="204" spans="1:13" ht="16.5" customHeight="1" x14ac:dyDescent="0.4">
      <c r="A204" s="76"/>
      <c r="B204" s="282"/>
      <c r="C204" s="282"/>
      <c r="D204" s="282"/>
      <c r="E204" s="282"/>
      <c r="F204" s="282"/>
      <c r="G204" s="282"/>
      <c r="H204" s="282"/>
      <c r="I204" s="282"/>
      <c r="J204" s="282"/>
      <c r="K204" s="279"/>
      <c r="L204" s="280"/>
      <c r="M204" s="281"/>
    </row>
    <row r="205" spans="1:13" ht="16.5" customHeight="1" x14ac:dyDescent="0.4">
      <c r="A205" s="76"/>
      <c r="B205" s="282"/>
      <c r="C205" s="282"/>
      <c r="D205" s="282"/>
      <c r="E205" s="282"/>
      <c r="F205" s="282"/>
      <c r="G205" s="282"/>
      <c r="H205" s="282"/>
      <c r="I205" s="282"/>
      <c r="J205" s="282"/>
      <c r="K205" s="279"/>
      <c r="L205" s="280"/>
      <c r="M205" s="281"/>
    </row>
    <row r="206" spans="1:13" ht="16.5" customHeight="1" x14ac:dyDescent="0.4">
      <c r="A206" s="76"/>
      <c r="B206" s="282"/>
      <c r="C206" s="282"/>
      <c r="D206" s="282"/>
      <c r="E206" s="282"/>
      <c r="F206" s="282"/>
      <c r="G206" s="282"/>
      <c r="H206" s="282"/>
      <c r="I206" s="282"/>
      <c r="J206" s="282"/>
      <c r="K206" s="279"/>
      <c r="L206" s="280"/>
      <c r="M206" s="281"/>
    </row>
    <row r="207" spans="1:13" ht="16.5" customHeight="1" x14ac:dyDescent="0.4">
      <c r="A207" s="76"/>
      <c r="B207" s="282"/>
      <c r="C207" s="282"/>
      <c r="D207" s="282"/>
      <c r="E207" s="282"/>
      <c r="F207" s="282"/>
      <c r="G207" s="282"/>
      <c r="H207" s="282"/>
      <c r="I207" s="282"/>
      <c r="J207" s="282"/>
      <c r="K207" s="279"/>
      <c r="L207" s="280"/>
      <c r="M207" s="281"/>
    </row>
    <row r="208" spans="1:13" ht="16.5" customHeight="1" x14ac:dyDescent="0.4">
      <c r="A208" s="76"/>
      <c r="B208" s="282"/>
      <c r="C208" s="282"/>
      <c r="D208" s="282"/>
      <c r="E208" s="282"/>
      <c r="F208" s="282"/>
      <c r="G208" s="282"/>
      <c r="H208" s="282"/>
      <c r="I208" s="282"/>
      <c r="J208" s="282"/>
      <c r="K208" s="279"/>
      <c r="L208" s="280"/>
      <c r="M208" s="281"/>
    </row>
    <row r="209" spans="1:13" ht="16.5" customHeight="1" x14ac:dyDescent="0.4">
      <c r="A209" s="76"/>
      <c r="B209" s="282"/>
      <c r="C209" s="282"/>
      <c r="D209" s="282"/>
      <c r="E209" s="282"/>
      <c r="F209" s="282"/>
      <c r="G209" s="282"/>
      <c r="H209" s="282"/>
      <c r="I209" s="282"/>
      <c r="J209" s="282"/>
      <c r="K209" s="279"/>
      <c r="L209" s="280"/>
      <c r="M209" s="281"/>
    </row>
    <row r="210" spans="1:13" ht="16.5" customHeight="1" x14ac:dyDescent="0.4">
      <c r="A210" s="76"/>
      <c r="B210" s="282"/>
      <c r="C210" s="282"/>
      <c r="D210" s="282"/>
      <c r="E210" s="282"/>
      <c r="F210" s="282"/>
      <c r="G210" s="282"/>
      <c r="H210" s="282"/>
      <c r="I210" s="282"/>
      <c r="J210" s="282"/>
      <c r="K210" s="279"/>
      <c r="L210" s="280"/>
      <c r="M210" s="281"/>
    </row>
    <row r="211" spans="1:13" ht="16.5" customHeight="1" x14ac:dyDescent="0.4">
      <c r="A211" s="76"/>
      <c r="B211" s="282"/>
      <c r="C211" s="282"/>
      <c r="D211" s="282"/>
      <c r="E211" s="282"/>
      <c r="F211" s="282"/>
      <c r="G211" s="282"/>
      <c r="H211" s="282"/>
      <c r="I211" s="282"/>
      <c r="J211" s="282"/>
      <c r="K211" s="279"/>
      <c r="L211" s="280"/>
      <c r="M211" s="281"/>
    </row>
    <row r="212" spans="1:13" ht="16.5" customHeight="1" x14ac:dyDescent="0.4">
      <c r="A212" s="76"/>
      <c r="B212" s="282"/>
      <c r="C212" s="282"/>
      <c r="D212" s="282"/>
      <c r="E212" s="282"/>
      <c r="F212" s="282"/>
      <c r="G212" s="282"/>
      <c r="H212" s="282"/>
      <c r="I212" s="282"/>
      <c r="J212" s="282"/>
      <c r="K212" s="279"/>
      <c r="L212" s="280"/>
      <c r="M212" s="281"/>
    </row>
    <row r="213" spans="1:13" ht="16.5" customHeight="1" x14ac:dyDescent="0.4">
      <c r="A213" s="76"/>
      <c r="B213" s="282"/>
      <c r="C213" s="282"/>
      <c r="D213" s="282"/>
      <c r="E213" s="282"/>
      <c r="F213" s="282"/>
      <c r="G213" s="282"/>
      <c r="H213" s="282"/>
      <c r="I213" s="282"/>
      <c r="J213" s="282"/>
      <c r="K213" s="279"/>
      <c r="L213" s="280"/>
      <c r="M213" s="281"/>
    </row>
    <row r="214" spans="1:13" ht="16.5" customHeight="1" x14ac:dyDescent="0.4">
      <c r="A214" s="76"/>
      <c r="B214" s="282"/>
      <c r="C214" s="282"/>
      <c r="D214" s="282"/>
      <c r="E214" s="282"/>
      <c r="F214" s="282"/>
      <c r="G214" s="282"/>
      <c r="H214" s="282"/>
      <c r="I214" s="282"/>
      <c r="J214" s="282"/>
      <c r="K214" s="279"/>
      <c r="L214" s="280"/>
      <c r="M214" s="281"/>
    </row>
    <row r="215" spans="1:13" ht="16.5" customHeight="1" x14ac:dyDescent="0.4">
      <c r="A215" s="76"/>
      <c r="B215" s="282"/>
      <c r="C215" s="282"/>
      <c r="D215" s="282"/>
      <c r="E215" s="282"/>
      <c r="F215" s="282"/>
      <c r="G215" s="282"/>
      <c r="H215" s="282"/>
      <c r="I215" s="282"/>
      <c r="J215" s="282"/>
      <c r="K215" s="279"/>
      <c r="L215" s="280"/>
      <c r="M215" s="281"/>
    </row>
    <row r="216" spans="1:13" ht="16.5" customHeight="1" x14ac:dyDescent="0.4">
      <c r="A216" s="76"/>
      <c r="B216" s="282"/>
      <c r="C216" s="282"/>
      <c r="D216" s="282"/>
      <c r="E216" s="282"/>
      <c r="F216" s="282"/>
      <c r="G216" s="282"/>
      <c r="H216" s="282"/>
      <c r="I216" s="282"/>
      <c r="J216" s="282"/>
      <c r="K216" s="279"/>
      <c r="L216" s="280"/>
      <c r="M216" s="281"/>
    </row>
    <row r="217" spans="1:13" ht="16.5" customHeight="1" x14ac:dyDescent="0.4">
      <c r="A217" s="76"/>
      <c r="B217" s="282"/>
      <c r="C217" s="282"/>
      <c r="D217" s="282"/>
      <c r="E217" s="282"/>
      <c r="F217" s="282"/>
      <c r="G217" s="282"/>
      <c r="H217" s="282"/>
      <c r="I217" s="282"/>
      <c r="J217" s="282"/>
      <c r="K217" s="279"/>
      <c r="L217" s="280"/>
      <c r="M217" s="281"/>
    </row>
    <row r="218" spans="1:13" ht="16.5" customHeight="1" x14ac:dyDescent="0.4">
      <c r="A218" s="76"/>
      <c r="B218" s="282"/>
      <c r="C218" s="282"/>
      <c r="D218" s="282"/>
      <c r="E218" s="282"/>
      <c r="F218" s="282"/>
      <c r="G218" s="282"/>
      <c r="H218" s="282"/>
      <c r="I218" s="282"/>
      <c r="J218" s="282"/>
      <c r="K218" s="279"/>
      <c r="L218" s="280"/>
      <c r="M218" s="281"/>
    </row>
    <row r="219" spans="1:13" ht="16.5" customHeight="1" x14ac:dyDescent="0.4">
      <c r="A219" s="76"/>
      <c r="B219" s="282"/>
      <c r="C219" s="282"/>
      <c r="D219" s="282"/>
      <c r="E219" s="282"/>
      <c r="F219" s="282"/>
      <c r="G219" s="282"/>
      <c r="H219" s="282"/>
      <c r="I219" s="282"/>
      <c r="J219" s="282"/>
      <c r="K219" s="279"/>
      <c r="L219" s="280"/>
      <c r="M219" s="281"/>
    </row>
    <row r="220" spans="1:13" ht="16.5" customHeight="1" x14ac:dyDescent="0.4">
      <c r="A220" s="76"/>
      <c r="B220" s="282"/>
      <c r="C220" s="282"/>
      <c r="D220" s="282"/>
      <c r="E220" s="282"/>
      <c r="F220" s="282"/>
      <c r="G220" s="282"/>
      <c r="H220" s="282"/>
      <c r="I220" s="282"/>
      <c r="J220" s="282"/>
      <c r="K220" s="279"/>
      <c r="L220" s="280"/>
      <c r="M220" s="281"/>
    </row>
    <row r="221" spans="1:13" ht="16.5" customHeight="1" x14ac:dyDescent="0.4">
      <c r="A221" s="76"/>
      <c r="B221" s="282"/>
      <c r="C221" s="282"/>
      <c r="D221" s="282"/>
      <c r="E221" s="282"/>
      <c r="F221" s="282"/>
      <c r="G221" s="282"/>
      <c r="H221" s="282"/>
      <c r="I221" s="282"/>
      <c r="J221" s="282"/>
      <c r="K221" s="279"/>
      <c r="L221" s="280"/>
      <c r="M221" s="281"/>
    </row>
    <row r="222" spans="1:13" ht="16.5" customHeight="1" x14ac:dyDescent="0.4">
      <c r="A222" s="76"/>
      <c r="B222" s="282"/>
      <c r="C222" s="282"/>
      <c r="D222" s="282"/>
      <c r="E222" s="282"/>
      <c r="F222" s="282"/>
      <c r="G222" s="282"/>
      <c r="H222" s="282"/>
      <c r="I222" s="282"/>
      <c r="J222" s="282"/>
      <c r="K222" s="279"/>
      <c r="L222" s="280"/>
      <c r="M222" s="281"/>
    </row>
    <row r="223" spans="1:13" ht="16.5" customHeight="1" x14ac:dyDescent="0.4">
      <c r="A223" s="76"/>
      <c r="B223" s="282"/>
      <c r="C223" s="282"/>
      <c r="D223" s="282"/>
      <c r="E223" s="282"/>
      <c r="F223" s="282"/>
      <c r="G223" s="282"/>
      <c r="H223" s="282"/>
      <c r="I223" s="282"/>
      <c r="J223" s="282"/>
      <c r="K223" s="279"/>
      <c r="L223" s="280"/>
      <c r="M223" s="281"/>
    </row>
    <row r="224" spans="1:13" ht="16.5" customHeight="1" x14ac:dyDescent="0.4">
      <c r="A224" s="76"/>
      <c r="B224" s="282"/>
      <c r="C224" s="282"/>
      <c r="D224" s="282"/>
      <c r="E224" s="282"/>
      <c r="F224" s="282"/>
      <c r="G224" s="282"/>
      <c r="H224" s="282"/>
      <c r="I224" s="282"/>
      <c r="J224" s="282"/>
      <c r="K224" s="279"/>
      <c r="L224" s="280"/>
      <c r="M224" s="281"/>
    </row>
    <row r="225" spans="1:13" ht="16.5" customHeight="1" x14ac:dyDescent="0.4">
      <c r="A225" s="76"/>
      <c r="B225" s="282"/>
      <c r="C225" s="282"/>
      <c r="D225" s="282"/>
      <c r="E225" s="282"/>
      <c r="F225" s="282"/>
      <c r="G225" s="282"/>
      <c r="H225" s="282"/>
      <c r="I225" s="282"/>
      <c r="J225" s="282"/>
      <c r="K225" s="279"/>
      <c r="L225" s="280"/>
      <c r="M225" s="281"/>
    </row>
    <row r="226" spans="1:13" ht="16.5" customHeight="1" x14ac:dyDescent="0.4">
      <c r="A226" s="76"/>
      <c r="B226" s="282"/>
      <c r="C226" s="282"/>
      <c r="D226" s="282"/>
      <c r="E226" s="282"/>
      <c r="F226" s="282"/>
      <c r="G226" s="282"/>
      <c r="H226" s="282"/>
      <c r="I226" s="282"/>
      <c r="J226" s="282"/>
      <c r="K226" s="279"/>
      <c r="L226" s="280"/>
      <c r="M226" s="281"/>
    </row>
    <row r="227" spans="1:13" ht="16.5" customHeight="1" x14ac:dyDescent="0.4">
      <c r="A227" s="76"/>
      <c r="B227" s="282"/>
      <c r="C227" s="282"/>
      <c r="D227" s="282"/>
      <c r="E227" s="282"/>
      <c r="F227" s="282"/>
      <c r="G227" s="282"/>
      <c r="H227" s="282"/>
      <c r="I227" s="282"/>
      <c r="J227" s="282"/>
      <c r="K227" s="279"/>
      <c r="L227" s="280"/>
      <c r="M227" s="281"/>
    </row>
    <row r="228" spans="1:13" ht="16.5" customHeight="1" x14ac:dyDescent="0.4">
      <c r="A228" s="76"/>
      <c r="B228" s="282"/>
      <c r="C228" s="282"/>
      <c r="D228" s="282"/>
      <c r="E228" s="282"/>
      <c r="F228" s="282"/>
      <c r="G228" s="282"/>
      <c r="H228" s="282"/>
      <c r="I228" s="282"/>
      <c r="J228" s="282"/>
      <c r="K228" s="279"/>
      <c r="L228" s="280"/>
      <c r="M228" s="281"/>
    </row>
    <row r="229" spans="1:13" ht="16.5" customHeight="1" x14ac:dyDescent="0.4">
      <c r="A229" s="76"/>
      <c r="B229" s="282"/>
      <c r="C229" s="282"/>
      <c r="D229" s="282"/>
      <c r="E229" s="282"/>
      <c r="F229" s="282"/>
      <c r="G229" s="282"/>
      <c r="H229" s="282"/>
      <c r="I229" s="282"/>
      <c r="J229" s="282"/>
      <c r="K229" s="279"/>
      <c r="L229" s="280"/>
      <c r="M229" s="281"/>
    </row>
    <row r="230" spans="1:13" ht="16.5" customHeight="1" x14ac:dyDescent="0.4">
      <c r="A230" s="76"/>
      <c r="B230" s="282"/>
      <c r="C230" s="282"/>
      <c r="D230" s="282"/>
      <c r="E230" s="282"/>
      <c r="F230" s="282"/>
      <c r="G230" s="282"/>
      <c r="H230" s="282"/>
      <c r="I230" s="282"/>
      <c r="J230" s="282"/>
      <c r="K230" s="279"/>
      <c r="L230" s="280"/>
      <c r="M230" s="281"/>
    </row>
    <row r="231" spans="1:13" ht="16.5" customHeight="1" x14ac:dyDescent="0.4">
      <c r="A231" s="76"/>
      <c r="B231" s="282"/>
      <c r="C231" s="282"/>
      <c r="D231" s="282"/>
      <c r="E231" s="282"/>
      <c r="F231" s="282"/>
      <c r="G231" s="282"/>
      <c r="H231" s="282"/>
      <c r="I231" s="282"/>
      <c r="J231" s="282"/>
      <c r="K231" s="279"/>
      <c r="L231" s="280"/>
      <c r="M231" s="281"/>
    </row>
    <row r="232" spans="1:13" ht="16.5" customHeight="1" x14ac:dyDescent="0.4">
      <c r="A232" s="76"/>
      <c r="B232" s="282"/>
      <c r="C232" s="282"/>
      <c r="D232" s="282"/>
      <c r="E232" s="282"/>
      <c r="F232" s="282"/>
      <c r="G232" s="282"/>
      <c r="H232" s="282"/>
      <c r="I232" s="282"/>
      <c r="J232" s="282"/>
      <c r="K232" s="279"/>
      <c r="L232" s="280"/>
      <c r="M232" s="281"/>
    </row>
    <row r="233" spans="1:13" ht="16.5" customHeight="1" x14ac:dyDescent="0.4">
      <c r="A233" s="76"/>
      <c r="B233" s="282"/>
      <c r="C233" s="282"/>
      <c r="D233" s="282"/>
      <c r="E233" s="282"/>
      <c r="F233" s="282"/>
      <c r="G233" s="282"/>
      <c r="H233" s="282"/>
      <c r="I233" s="282"/>
      <c r="J233" s="282"/>
      <c r="K233" s="279"/>
      <c r="L233" s="280"/>
      <c r="M233" s="281"/>
    </row>
    <row r="234" spans="1:13" ht="16.5" customHeight="1" x14ac:dyDescent="0.4">
      <c r="A234" s="76"/>
      <c r="B234" s="282"/>
      <c r="C234" s="282"/>
      <c r="D234" s="282"/>
      <c r="E234" s="282"/>
      <c r="F234" s="282"/>
      <c r="G234" s="282"/>
      <c r="H234" s="282"/>
      <c r="I234" s="282"/>
      <c r="J234" s="282"/>
      <c r="K234" s="279"/>
      <c r="L234" s="280"/>
      <c r="M234" s="281"/>
    </row>
    <row r="235" spans="1:13" ht="16.5" customHeight="1" x14ac:dyDescent="0.4">
      <c r="A235" s="76"/>
      <c r="B235" s="282"/>
      <c r="C235" s="282"/>
      <c r="D235" s="282"/>
      <c r="E235" s="282"/>
      <c r="F235" s="282"/>
      <c r="G235" s="282"/>
      <c r="H235" s="282"/>
      <c r="I235" s="282"/>
      <c r="J235" s="282"/>
      <c r="K235" s="279"/>
      <c r="L235" s="280"/>
      <c r="M235" s="281"/>
    </row>
    <row r="236" spans="1:13" ht="16.5" customHeight="1" x14ac:dyDescent="0.4">
      <c r="A236" s="76"/>
      <c r="B236" s="282"/>
      <c r="C236" s="282"/>
      <c r="D236" s="282"/>
      <c r="E236" s="282"/>
      <c r="F236" s="282"/>
      <c r="G236" s="282"/>
      <c r="H236" s="282"/>
      <c r="I236" s="282"/>
      <c r="J236" s="282"/>
      <c r="K236" s="279"/>
      <c r="L236" s="280"/>
      <c r="M236" s="281"/>
    </row>
    <row r="237" spans="1:13" ht="16.5" customHeight="1" x14ac:dyDescent="0.4">
      <c r="A237" s="76"/>
      <c r="B237" s="282"/>
      <c r="C237" s="282"/>
      <c r="D237" s="282"/>
      <c r="E237" s="282"/>
      <c r="F237" s="282"/>
      <c r="G237" s="282"/>
      <c r="H237" s="282"/>
      <c r="I237" s="282"/>
      <c r="J237" s="282"/>
      <c r="K237" s="279"/>
      <c r="L237" s="280"/>
      <c r="M237" s="281"/>
    </row>
    <row r="238" spans="1:13" ht="16.5" customHeight="1" x14ac:dyDescent="0.4">
      <c r="A238" s="76"/>
      <c r="B238" s="282"/>
      <c r="C238" s="282"/>
      <c r="D238" s="282"/>
      <c r="E238" s="282"/>
      <c r="F238" s="282"/>
      <c r="G238" s="282"/>
      <c r="H238" s="282"/>
      <c r="I238" s="282"/>
      <c r="J238" s="282"/>
      <c r="K238" s="279"/>
      <c r="L238" s="280"/>
      <c r="M238" s="281"/>
    </row>
    <row r="239" spans="1:13" ht="16.5" customHeight="1" x14ac:dyDescent="0.4">
      <c r="A239" s="76"/>
      <c r="B239" s="282"/>
      <c r="C239" s="282"/>
      <c r="D239" s="282"/>
      <c r="E239" s="282"/>
      <c r="F239" s="282"/>
      <c r="G239" s="282"/>
      <c r="H239" s="282"/>
      <c r="I239" s="282"/>
      <c r="J239" s="282"/>
      <c r="K239" s="279"/>
      <c r="L239" s="280"/>
      <c r="M239" s="281"/>
    </row>
    <row r="240" spans="1:13" ht="16.5" customHeight="1" x14ac:dyDescent="0.4">
      <c r="A240" s="76"/>
      <c r="B240" s="282"/>
      <c r="C240" s="282"/>
      <c r="D240" s="282"/>
      <c r="E240" s="282"/>
      <c r="F240" s="282"/>
      <c r="G240" s="282"/>
      <c r="H240" s="282"/>
      <c r="I240" s="282"/>
      <c r="J240" s="282"/>
      <c r="K240" s="279"/>
      <c r="L240" s="280"/>
      <c r="M240" s="281"/>
    </row>
    <row r="241" spans="1:13" ht="16.5" customHeight="1" x14ac:dyDescent="0.4">
      <c r="A241" s="76"/>
      <c r="B241" s="282"/>
      <c r="C241" s="282"/>
      <c r="D241" s="282"/>
      <c r="E241" s="282"/>
      <c r="F241" s="282"/>
      <c r="G241" s="282"/>
      <c r="H241" s="282"/>
      <c r="I241" s="282"/>
      <c r="J241" s="282"/>
      <c r="K241" s="279"/>
      <c r="L241" s="280"/>
      <c r="M241" s="281"/>
    </row>
    <row r="242" spans="1:13" ht="16.5" customHeight="1" x14ac:dyDescent="0.4">
      <c r="A242" s="76"/>
      <c r="B242" s="282"/>
      <c r="C242" s="282"/>
      <c r="D242" s="282"/>
      <c r="E242" s="282"/>
      <c r="F242" s="282"/>
      <c r="G242" s="282"/>
      <c r="H242" s="282"/>
      <c r="I242" s="282"/>
      <c r="J242" s="282"/>
      <c r="K242" s="279"/>
      <c r="L242" s="280"/>
      <c r="M242" s="281"/>
    </row>
    <row r="243" spans="1:13" ht="16.5" customHeight="1" x14ac:dyDescent="0.4">
      <c r="A243" s="76"/>
      <c r="B243" s="282"/>
      <c r="C243" s="282"/>
      <c r="D243" s="282"/>
      <c r="E243" s="282"/>
      <c r="F243" s="282"/>
      <c r="G243" s="282"/>
      <c r="H243" s="282"/>
      <c r="I243" s="282"/>
      <c r="J243" s="282"/>
      <c r="K243" s="279"/>
      <c r="L243" s="280"/>
      <c r="M243" s="281"/>
    </row>
    <row r="244" spans="1:13" ht="16.5" customHeight="1" x14ac:dyDescent="0.4">
      <c r="A244" s="76"/>
      <c r="B244" s="282"/>
      <c r="C244" s="282"/>
      <c r="D244" s="282"/>
      <c r="E244" s="282"/>
      <c r="F244" s="282"/>
      <c r="G244" s="282"/>
      <c r="H244" s="282"/>
      <c r="I244" s="282"/>
      <c r="J244" s="282"/>
      <c r="K244" s="279"/>
      <c r="L244" s="280"/>
      <c r="M244" s="281"/>
    </row>
    <row r="245" spans="1:13" ht="16.5" customHeight="1" x14ac:dyDescent="0.4">
      <c r="A245" s="76"/>
      <c r="B245" s="282"/>
      <c r="C245" s="282"/>
      <c r="D245" s="282"/>
      <c r="E245" s="282"/>
      <c r="F245" s="282"/>
      <c r="G245" s="282"/>
      <c r="H245" s="282"/>
      <c r="I245" s="282"/>
      <c r="J245" s="282"/>
      <c r="K245" s="279"/>
      <c r="L245" s="280"/>
      <c r="M245" s="281"/>
    </row>
    <row r="246" spans="1:13" ht="16.5" customHeight="1" x14ac:dyDescent="0.4">
      <c r="A246" s="76"/>
      <c r="B246" s="282"/>
      <c r="C246" s="282"/>
      <c r="D246" s="282"/>
      <c r="E246" s="282"/>
      <c r="F246" s="282"/>
      <c r="G246" s="282"/>
      <c r="H246" s="282"/>
      <c r="I246" s="282"/>
      <c r="J246" s="282"/>
      <c r="K246" s="279"/>
      <c r="L246" s="280"/>
      <c r="M246" s="281"/>
    </row>
    <row r="247" spans="1:13" ht="16.5" customHeight="1" x14ac:dyDescent="0.4">
      <c r="A247" s="76"/>
      <c r="B247" s="282"/>
      <c r="C247" s="282"/>
      <c r="D247" s="282"/>
      <c r="E247" s="282"/>
      <c r="F247" s="282"/>
      <c r="G247" s="282"/>
      <c r="H247" s="282"/>
      <c r="I247" s="282"/>
      <c r="J247" s="282"/>
      <c r="K247" s="279"/>
      <c r="L247" s="280"/>
      <c r="M247" s="281"/>
    </row>
    <row r="248" spans="1:13" ht="16.5" customHeight="1" x14ac:dyDescent="0.4">
      <c r="A248" s="76"/>
      <c r="B248" s="282"/>
      <c r="C248" s="282"/>
      <c r="D248" s="282"/>
      <c r="E248" s="282"/>
      <c r="F248" s="282"/>
      <c r="G248" s="282"/>
      <c r="H248" s="282"/>
      <c r="I248" s="282"/>
      <c r="J248" s="282"/>
      <c r="K248" s="279"/>
      <c r="L248" s="280"/>
      <c r="M248" s="281"/>
    </row>
    <row r="249" spans="1:13" ht="16.5" customHeight="1" x14ac:dyDescent="0.4">
      <c r="A249" s="76"/>
      <c r="B249" s="282"/>
      <c r="C249" s="282"/>
      <c r="D249" s="282"/>
      <c r="E249" s="282"/>
      <c r="F249" s="282"/>
      <c r="G249" s="282"/>
      <c r="H249" s="282"/>
      <c r="I249" s="282"/>
      <c r="J249" s="282"/>
      <c r="K249" s="279"/>
      <c r="L249" s="280"/>
      <c r="M249" s="281"/>
    </row>
    <row r="250" spans="1:13" ht="16.5" customHeight="1" x14ac:dyDescent="0.4">
      <c r="A250" s="76"/>
      <c r="B250" s="282"/>
      <c r="C250" s="282"/>
      <c r="D250" s="282"/>
      <c r="E250" s="282"/>
      <c r="F250" s="282"/>
      <c r="G250" s="282"/>
      <c r="H250" s="282"/>
      <c r="I250" s="282"/>
      <c r="J250" s="282"/>
      <c r="K250" s="279"/>
      <c r="L250" s="280"/>
      <c r="M250" s="281"/>
    </row>
    <row r="251" spans="1:13" ht="16.5" customHeight="1" x14ac:dyDescent="0.4">
      <c r="A251" s="76"/>
      <c r="B251" s="282"/>
      <c r="C251" s="282"/>
      <c r="D251" s="282"/>
      <c r="E251" s="282"/>
      <c r="F251" s="282"/>
      <c r="G251" s="282"/>
      <c r="H251" s="282"/>
      <c r="I251" s="282"/>
      <c r="J251" s="282"/>
      <c r="K251" s="279"/>
      <c r="L251" s="280"/>
      <c r="M251" s="281"/>
    </row>
    <row r="252" spans="1:13" ht="16.5" customHeight="1" x14ac:dyDescent="0.4">
      <c r="A252" s="76"/>
      <c r="B252" s="282"/>
      <c r="C252" s="282"/>
      <c r="D252" s="282"/>
      <c r="E252" s="282"/>
      <c r="F252" s="282"/>
      <c r="G252" s="282"/>
      <c r="H252" s="282"/>
      <c r="I252" s="282"/>
      <c r="J252" s="282"/>
      <c r="K252" s="279"/>
      <c r="L252" s="280"/>
      <c r="M252" s="281"/>
    </row>
    <row r="253" spans="1:13" ht="16.5" customHeight="1" x14ac:dyDescent="0.4">
      <c r="A253" s="76"/>
      <c r="B253" s="282"/>
      <c r="C253" s="282"/>
      <c r="D253" s="282"/>
      <c r="E253" s="282"/>
      <c r="F253" s="282"/>
      <c r="G253" s="282"/>
      <c r="H253" s="282"/>
      <c r="I253" s="282"/>
      <c r="J253" s="282"/>
      <c r="K253" s="279"/>
      <c r="L253" s="280"/>
      <c r="M253" s="281"/>
    </row>
    <row r="254" spans="1:13" ht="16.5" customHeight="1" thickBot="1" x14ac:dyDescent="0.45">
      <c r="A254" s="88"/>
      <c r="B254" s="345"/>
      <c r="C254" s="345"/>
      <c r="D254" s="345"/>
      <c r="E254" s="345"/>
      <c r="F254" s="345"/>
      <c r="G254" s="345"/>
      <c r="H254" s="345"/>
      <c r="I254" s="345"/>
      <c r="J254" s="345"/>
      <c r="K254" s="383"/>
      <c r="L254" s="384"/>
      <c r="M254" s="385"/>
    </row>
    <row r="255" spans="1:13" ht="3" customHeight="1" x14ac:dyDescent="0.55000000000000004">
      <c r="A255" s="89"/>
      <c r="B255" s="66"/>
      <c r="C255" s="66"/>
      <c r="D255" s="66"/>
      <c r="E255" s="66"/>
      <c r="F255" s="66"/>
      <c r="G255" s="66"/>
      <c r="H255" s="66"/>
      <c r="I255" s="67"/>
      <c r="J255" s="67"/>
      <c r="K255" s="65"/>
      <c r="L255" s="65"/>
      <c r="M255" s="65"/>
    </row>
    <row r="256" spans="1:13" s="16" customFormat="1" ht="16.8" x14ac:dyDescent="0.55000000000000004">
      <c r="A256" s="307" t="s">
        <v>194</v>
      </c>
      <c r="B256" s="307"/>
      <c r="C256" s="72"/>
      <c r="D256" s="72"/>
      <c r="E256" s="72"/>
      <c r="F256" s="72"/>
      <c r="G256" s="72"/>
      <c r="H256" s="72"/>
      <c r="I256" s="73"/>
      <c r="J256" s="73"/>
      <c r="K256" s="46"/>
      <c r="L256" s="46"/>
      <c r="M256" s="46"/>
    </row>
    <row r="257" spans="1:13" s="16" customFormat="1" ht="16.8" x14ac:dyDescent="0.55000000000000004">
      <c r="A257" s="307" t="s">
        <v>392</v>
      </c>
      <c r="B257" s="307"/>
      <c r="C257" s="307"/>
      <c r="D257" s="307"/>
      <c r="E257" s="307"/>
      <c r="F257" s="307"/>
      <c r="G257" s="307"/>
      <c r="H257" s="307"/>
      <c r="I257" s="307"/>
      <c r="J257" s="307"/>
      <c r="K257" s="46"/>
      <c r="L257" s="46"/>
      <c r="M257" s="46"/>
    </row>
    <row r="258" spans="1:13" s="16" customFormat="1" ht="16.8" x14ac:dyDescent="0.55000000000000004">
      <c r="A258" s="307" t="s">
        <v>393</v>
      </c>
      <c r="B258" s="307"/>
      <c r="C258" s="307"/>
      <c r="D258" s="307"/>
      <c r="E258" s="307"/>
      <c r="F258" s="307"/>
      <c r="G258" s="307"/>
      <c r="H258" s="307"/>
      <c r="I258" s="307"/>
      <c r="J258" s="307"/>
      <c r="K258" s="46"/>
      <c r="L258" s="46"/>
      <c r="M258" s="46"/>
    </row>
    <row r="259" spans="1:13" s="16" customFormat="1" ht="16.8" x14ac:dyDescent="0.55000000000000004">
      <c r="A259" s="307" t="s">
        <v>394</v>
      </c>
      <c r="B259" s="307"/>
      <c r="C259" s="307"/>
      <c r="D259" s="307"/>
      <c r="E259" s="307"/>
      <c r="F259" s="307"/>
      <c r="G259" s="307"/>
      <c r="H259" s="307"/>
      <c r="I259" s="307"/>
      <c r="J259" s="307"/>
      <c r="K259" s="46"/>
      <c r="L259" s="46"/>
      <c r="M259" s="46"/>
    </row>
    <row r="260" spans="1:13" s="16" customFormat="1" ht="15" customHeight="1" x14ac:dyDescent="0.4">
      <c r="A260" s="344" t="s">
        <v>527</v>
      </c>
      <c r="B260" s="344"/>
      <c r="C260" s="344"/>
      <c r="D260" s="344"/>
      <c r="E260" s="344"/>
      <c r="F260" s="344"/>
      <c r="G260" s="344"/>
      <c r="H260" s="344"/>
      <c r="I260" s="344"/>
      <c r="J260" s="344"/>
      <c r="K260" s="344"/>
      <c r="L260" s="344"/>
      <c r="M260" s="344"/>
    </row>
    <row r="261" spans="1:13" s="16" customFormat="1" ht="15" customHeight="1" x14ac:dyDescent="0.4">
      <c r="A261" s="344" t="s">
        <v>520</v>
      </c>
      <c r="B261" s="344"/>
      <c r="C261" s="344"/>
      <c r="D261" s="344"/>
      <c r="E261" s="344"/>
      <c r="F261" s="344"/>
      <c r="G261" s="344"/>
      <c r="H261" s="344"/>
      <c r="I261" s="344"/>
      <c r="J261" s="344"/>
      <c r="K261" s="344"/>
      <c r="L261" s="344"/>
      <c r="M261" s="344"/>
    </row>
    <row r="262" spans="1:13" s="16" customFormat="1" ht="3" customHeight="1" x14ac:dyDescent="0.55000000000000004">
      <c r="A262" s="248"/>
      <c r="B262" s="248"/>
      <c r="C262" s="248"/>
      <c r="D262" s="248"/>
      <c r="E262" s="248"/>
      <c r="F262" s="248"/>
      <c r="G262" s="248"/>
      <c r="H262" s="248"/>
      <c r="I262" s="248"/>
      <c r="J262" s="248"/>
      <c r="K262" s="46"/>
      <c r="L262" s="46"/>
      <c r="M262" s="46"/>
    </row>
    <row r="263" spans="1:13" s="16" customFormat="1" ht="16.8" thickBot="1" x14ac:dyDescent="0.45">
      <c r="A263" s="74">
        <v>4</v>
      </c>
      <c r="B263" s="307" t="s">
        <v>245</v>
      </c>
      <c r="C263" s="307"/>
      <c r="D263" s="307"/>
      <c r="E263" s="307"/>
      <c r="F263" s="307"/>
      <c r="G263" s="307"/>
      <c r="H263" s="307"/>
      <c r="I263" s="307"/>
      <c r="J263" s="307"/>
      <c r="K263" s="307"/>
      <c r="L263" s="307"/>
      <c r="M263" s="307"/>
    </row>
    <row r="264" spans="1:13" ht="16.8" x14ac:dyDescent="0.4">
      <c r="A264" s="474" t="s">
        <v>244</v>
      </c>
      <c r="B264" s="475"/>
      <c r="C264" s="476"/>
      <c r="D264" s="476"/>
      <c r="E264" s="476"/>
      <c r="F264" s="476"/>
      <c r="G264" s="476"/>
      <c r="H264" s="476"/>
      <c r="I264" s="476"/>
      <c r="J264" s="476"/>
      <c r="K264" s="476"/>
      <c r="L264" s="476"/>
      <c r="M264" s="477"/>
    </row>
    <row r="265" spans="1:13" ht="16.8" x14ac:dyDescent="0.4">
      <c r="A265" s="478" t="s">
        <v>252</v>
      </c>
      <c r="B265" s="479"/>
      <c r="C265" s="282"/>
      <c r="D265" s="282"/>
      <c r="E265" s="282"/>
      <c r="F265" s="282"/>
      <c r="G265" s="282"/>
      <c r="H265" s="282"/>
      <c r="I265" s="282"/>
      <c r="J265" s="282"/>
      <c r="K265" s="282"/>
      <c r="L265" s="282"/>
      <c r="M265" s="314"/>
    </row>
    <row r="266" spans="1:13" ht="16.8" x14ac:dyDescent="0.4">
      <c r="A266" s="478" t="s">
        <v>246</v>
      </c>
      <c r="B266" s="479"/>
      <c r="C266" s="282"/>
      <c r="D266" s="282"/>
      <c r="E266" s="282"/>
      <c r="F266" s="282"/>
      <c r="G266" s="282"/>
      <c r="H266" s="282"/>
      <c r="I266" s="282"/>
      <c r="J266" s="282"/>
      <c r="K266" s="282"/>
      <c r="L266" s="282"/>
      <c r="M266" s="314"/>
    </row>
    <row r="267" spans="1:13" ht="17.399999999999999" thickBot="1" x14ac:dyDescent="0.45">
      <c r="A267" s="480" t="s">
        <v>247</v>
      </c>
      <c r="B267" s="481"/>
      <c r="C267" s="345"/>
      <c r="D267" s="345"/>
      <c r="E267" s="345"/>
      <c r="F267" s="345"/>
      <c r="G267" s="345"/>
      <c r="H267" s="345"/>
      <c r="I267" s="345"/>
      <c r="J267" s="345"/>
      <c r="K267" s="345"/>
      <c r="L267" s="345"/>
      <c r="M267" s="346"/>
    </row>
    <row r="268" spans="1:13" ht="3" customHeight="1" x14ac:dyDescent="0.55000000000000004">
      <c r="A268" s="90"/>
      <c r="B268" s="90"/>
      <c r="C268" s="90"/>
      <c r="D268" s="90"/>
      <c r="E268" s="90"/>
      <c r="F268" s="90"/>
      <c r="G268" s="90"/>
      <c r="H268" s="90"/>
      <c r="I268" s="90"/>
      <c r="J268" s="90"/>
      <c r="K268" s="65"/>
      <c r="L268" s="65"/>
      <c r="M268" s="65"/>
    </row>
    <row r="269" spans="1:13" s="16" customFormat="1" ht="16.8" thickBot="1" x14ac:dyDescent="0.45">
      <c r="A269" s="307" t="s">
        <v>248</v>
      </c>
      <c r="B269" s="307"/>
      <c r="C269" s="307"/>
      <c r="D269" s="307"/>
      <c r="E269" s="307"/>
      <c r="F269" s="307"/>
      <c r="G269" s="307"/>
      <c r="H269" s="307"/>
      <c r="I269" s="307"/>
      <c r="J269" s="307"/>
      <c r="K269" s="307"/>
      <c r="L269" s="307"/>
      <c r="M269" s="307"/>
    </row>
    <row r="270" spans="1:13" ht="17.399999999999999" thickBot="1" x14ac:dyDescent="0.45">
      <c r="A270" s="91">
        <v>1</v>
      </c>
      <c r="B270" s="334" t="s">
        <v>249</v>
      </c>
      <c r="C270" s="334"/>
      <c r="D270" s="334"/>
      <c r="E270" s="482"/>
      <c r="F270" s="482"/>
      <c r="G270" s="482"/>
      <c r="H270" s="482"/>
      <c r="I270" s="482"/>
      <c r="J270" s="482"/>
      <c r="K270" s="482"/>
      <c r="L270" s="482"/>
      <c r="M270" s="483"/>
    </row>
    <row r="271" spans="1:13" ht="16.8" x14ac:dyDescent="0.4">
      <c r="A271" s="252">
        <v>2</v>
      </c>
      <c r="B271" s="334" t="s">
        <v>250</v>
      </c>
      <c r="C271" s="334"/>
      <c r="D271" s="334"/>
      <c r="E271" s="335"/>
      <c r="F271" s="335"/>
      <c r="G271" s="335"/>
      <c r="H271" s="335"/>
      <c r="I271" s="335"/>
      <c r="J271" s="335"/>
      <c r="K271" s="335"/>
      <c r="L271" s="335"/>
      <c r="M271" s="336"/>
    </row>
    <row r="272" spans="1:13" ht="16.8" x14ac:dyDescent="0.4">
      <c r="A272" s="75">
        <v>3</v>
      </c>
      <c r="B272" s="298" t="s">
        <v>284</v>
      </c>
      <c r="C272" s="298"/>
      <c r="D272" s="298"/>
      <c r="E272" s="335"/>
      <c r="F272" s="335"/>
      <c r="G272" s="335"/>
      <c r="H272" s="335"/>
      <c r="I272" s="335"/>
      <c r="J272" s="335"/>
      <c r="K272" s="335"/>
      <c r="L272" s="335"/>
      <c r="M272" s="336"/>
    </row>
    <row r="273" spans="1:13" ht="16.8" x14ac:dyDescent="0.4">
      <c r="A273" s="75">
        <v>4</v>
      </c>
      <c r="B273" s="298" t="s">
        <v>285</v>
      </c>
      <c r="C273" s="298"/>
      <c r="D273" s="298"/>
      <c r="E273" s="335"/>
      <c r="F273" s="335"/>
      <c r="G273" s="335"/>
      <c r="H273" s="335"/>
      <c r="I273" s="335"/>
      <c r="J273" s="335"/>
      <c r="K273" s="335"/>
      <c r="L273" s="335"/>
      <c r="M273" s="336"/>
    </row>
    <row r="274" spans="1:13" ht="16.8" x14ac:dyDescent="0.4">
      <c r="A274" s="75">
        <v>5</v>
      </c>
      <c r="B274" s="298" t="s">
        <v>286</v>
      </c>
      <c r="C274" s="298"/>
      <c r="D274" s="298"/>
      <c r="E274" s="335"/>
      <c r="F274" s="335"/>
      <c r="G274" s="335"/>
      <c r="H274" s="335"/>
      <c r="I274" s="335"/>
      <c r="J274" s="335"/>
      <c r="K274" s="335"/>
      <c r="L274" s="335"/>
      <c r="M274" s="336"/>
    </row>
    <row r="275" spans="1:13" ht="16.8" x14ac:dyDescent="0.4">
      <c r="A275" s="75">
        <v>6</v>
      </c>
      <c r="B275" s="298" t="s">
        <v>251</v>
      </c>
      <c r="C275" s="298"/>
      <c r="D275" s="298"/>
      <c r="E275" s="335"/>
      <c r="F275" s="335"/>
      <c r="G275" s="335"/>
      <c r="H275" s="335"/>
      <c r="I275" s="335"/>
      <c r="J275" s="335"/>
      <c r="K275" s="335"/>
      <c r="L275" s="335"/>
      <c r="M275" s="336"/>
    </row>
    <row r="276" spans="1:13" ht="16.8" x14ac:dyDescent="0.4">
      <c r="A276" s="75">
        <v>7</v>
      </c>
      <c r="B276" s="298" t="s">
        <v>253</v>
      </c>
      <c r="C276" s="298"/>
      <c r="D276" s="298"/>
      <c r="E276" s="335"/>
      <c r="F276" s="335"/>
      <c r="G276" s="335"/>
      <c r="H276" s="335"/>
      <c r="I276" s="335"/>
      <c r="J276" s="335"/>
      <c r="K276" s="335"/>
      <c r="L276" s="335"/>
      <c r="M276" s="336"/>
    </row>
    <row r="277" spans="1:13" ht="16.8" x14ac:dyDescent="0.4">
      <c r="A277" s="273">
        <v>8</v>
      </c>
      <c r="B277" s="325" t="s">
        <v>195</v>
      </c>
      <c r="C277" s="326"/>
      <c r="D277" s="327"/>
      <c r="E277" s="298" t="s">
        <v>230</v>
      </c>
      <c r="F277" s="298"/>
      <c r="G277" s="298"/>
      <c r="H277" s="298"/>
      <c r="I277" s="296"/>
      <c r="J277" s="296"/>
      <c r="K277" s="296"/>
      <c r="L277" s="296"/>
      <c r="M277" s="297"/>
    </row>
    <row r="278" spans="1:13" ht="16.8" x14ac:dyDescent="0.4">
      <c r="A278" s="274"/>
      <c r="B278" s="328"/>
      <c r="C278" s="329"/>
      <c r="D278" s="330"/>
      <c r="E278" s="298" t="s">
        <v>231</v>
      </c>
      <c r="F278" s="298"/>
      <c r="G278" s="298"/>
      <c r="H278" s="298"/>
      <c r="I278" s="296"/>
      <c r="J278" s="296"/>
      <c r="K278" s="296"/>
      <c r="L278" s="296"/>
      <c r="M278" s="297"/>
    </row>
    <row r="279" spans="1:13" ht="16.8" x14ac:dyDescent="0.4">
      <c r="A279" s="275"/>
      <c r="B279" s="331"/>
      <c r="C279" s="332"/>
      <c r="D279" s="333"/>
      <c r="E279" s="298" t="s">
        <v>232</v>
      </c>
      <c r="F279" s="298"/>
      <c r="G279" s="298"/>
      <c r="H279" s="298"/>
      <c r="I279" s="296"/>
      <c r="J279" s="296"/>
      <c r="K279" s="296"/>
      <c r="L279" s="296"/>
      <c r="M279" s="297"/>
    </row>
    <row r="280" spans="1:13" ht="16.8" x14ac:dyDescent="0.4">
      <c r="A280" s="273">
        <v>9</v>
      </c>
      <c r="B280" s="325" t="s">
        <v>390</v>
      </c>
      <c r="C280" s="326"/>
      <c r="D280" s="327"/>
      <c r="E280" s="298" t="s">
        <v>226</v>
      </c>
      <c r="F280" s="298"/>
      <c r="G280" s="298"/>
      <c r="H280" s="298"/>
      <c r="I280" s="296"/>
      <c r="J280" s="296"/>
      <c r="K280" s="296"/>
      <c r="L280" s="296"/>
      <c r="M280" s="297"/>
    </row>
    <row r="281" spans="1:13" ht="16.8" x14ac:dyDescent="0.4">
      <c r="A281" s="274"/>
      <c r="B281" s="328"/>
      <c r="C281" s="329"/>
      <c r="D281" s="330"/>
      <c r="E281" s="298" t="s">
        <v>227</v>
      </c>
      <c r="F281" s="298"/>
      <c r="G281" s="298"/>
      <c r="H281" s="298"/>
      <c r="I281" s="296"/>
      <c r="J281" s="296"/>
      <c r="K281" s="296"/>
      <c r="L281" s="296"/>
      <c r="M281" s="297"/>
    </row>
    <row r="282" spans="1:13" ht="16.8" x14ac:dyDescent="0.4">
      <c r="A282" s="274"/>
      <c r="B282" s="328"/>
      <c r="C282" s="329"/>
      <c r="D282" s="330"/>
      <c r="E282" s="298" t="s">
        <v>228</v>
      </c>
      <c r="F282" s="298"/>
      <c r="G282" s="298"/>
      <c r="H282" s="298"/>
      <c r="I282" s="296"/>
      <c r="J282" s="296"/>
      <c r="K282" s="296"/>
      <c r="L282" s="296"/>
      <c r="M282" s="297"/>
    </row>
    <row r="283" spans="1:13" ht="16.8" x14ac:dyDescent="0.4">
      <c r="A283" s="275"/>
      <c r="B283" s="331"/>
      <c r="C283" s="332"/>
      <c r="D283" s="333"/>
      <c r="E283" s="298" t="s">
        <v>229</v>
      </c>
      <c r="F283" s="298"/>
      <c r="G283" s="298"/>
      <c r="H283" s="298"/>
      <c r="I283" s="296"/>
      <c r="J283" s="296"/>
      <c r="K283" s="296"/>
      <c r="L283" s="296"/>
      <c r="M283" s="297"/>
    </row>
    <row r="284" spans="1:13" ht="16.8" x14ac:dyDescent="0.4">
      <c r="A284" s="273">
        <v>10</v>
      </c>
      <c r="B284" s="325" t="s">
        <v>395</v>
      </c>
      <c r="C284" s="326"/>
      <c r="D284" s="327"/>
      <c r="E284" s="298" t="s">
        <v>216</v>
      </c>
      <c r="F284" s="298"/>
      <c r="G284" s="298"/>
      <c r="H284" s="298"/>
      <c r="I284" s="296"/>
      <c r="J284" s="296"/>
      <c r="K284" s="296"/>
      <c r="L284" s="296"/>
      <c r="M284" s="297"/>
    </row>
    <row r="285" spans="1:13" ht="16.8" x14ac:dyDescent="0.4">
      <c r="A285" s="274"/>
      <c r="B285" s="328"/>
      <c r="C285" s="329"/>
      <c r="D285" s="330"/>
      <c r="E285" s="298" t="s">
        <v>217</v>
      </c>
      <c r="F285" s="298"/>
      <c r="G285" s="298"/>
      <c r="H285" s="298"/>
      <c r="I285" s="296"/>
      <c r="J285" s="296"/>
      <c r="K285" s="296"/>
      <c r="L285" s="296"/>
      <c r="M285" s="297"/>
    </row>
    <row r="286" spans="1:13" ht="16.8" x14ac:dyDescent="0.4">
      <c r="A286" s="274"/>
      <c r="B286" s="328"/>
      <c r="C286" s="329"/>
      <c r="D286" s="330"/>
      <c r="E286" s="298" t="s">
        <v>218</v>
      </c>
      <c r="F286" s="298"/>
      <c r="G286" s="298"/>
      <c r="H286" s="298"/>
      <c r="I286" s="296"/>
      <c r="J286" s="296"/>
      <c r="K286" s="296"/>
      <c r="L286" s="296"/>
      <c r="M286" s="297"/>
    </row>
    <row r="287" spans="1:13" ht="16.8" x14ac:dyDescent="0.4">
      <c r="A287" s="274"/>
      <c r="B287" s="328"/>
      <c r="C287" s="329"/>
      <c r="D287" s="330"/>
      <c r="E287" s="298" t="s">
        <v>219</v>
      </c>
      <c r="F287" s="298"/>
      <c r="G287" s="298"/>
      <c r="H287" s="298"/>
      <c r="I287" s="296"/>
      <c r="J287" s="296"/>
      <c r="K287" s="296"/>
      <c r="L287" s="296"/>
      <c r="M287" s="297"/>
    </row>
    <row r="288" spans="1:13" ht="16.8" x14ac:dyDescent="0.4">
      <c r="A288" s="274"/>
      <c r="B288" s="328"/>
      <c r="C288" s="329"/>
      <c r="D288" s="330"/>
      <c r="E288" s="298" t="s">
        <v>221</v>
      </c>
      <c r="F288" s="298"/>
      <c r="G288" s="298"/>
      <c r="H288" s="298"/>
      <c r="I288" s="296"/>
      <c r="J288" s="296"/>
      <c r="K288" s="296"/>
      <c r="L288" s="296"/>
      <c r="M288" s="297"/>
    </row>
    <row r="289" spans="1:13" ht="16.8" x14ac:dyDescent="0.4">
      <c r="A289" s="274"/>
      <c r="B289" s="328"/>
      <c r="C289" s="329"/>
      <c r="D289" s="330"/>
      <c r="E289" s="298" t="s">
        <v>220</v>
      </c>
      <c r="F289" s="298"/>
      <c r="G289" s="298"/>
      <c r="H289" s="298"/>
      <c r="I289" s="296"/>
      <c r="J289" s="296"/>
      <c r="K289" s="296"/>
      <c r="L289" s="296"/>
      <c r="M289" s="297"/>
    </row>
    <row r="290" spans="1:13" ht="16.8" x14ac:dyDescent="0.4">
      <c r="A290" s="275"/>
      <c r="B290" s="331"/>
      <c r="C290" s="332"/>
      <c r="D290" s="333"/>
      <c r="E290" s="298" t="s">
        <v>222</v>
      </c>
      <c r="F290" s="298"/>
      <c r="G290" s="298"/>
      <c r="H290" s="298"/>
      <c r="I290" s="296"/>
      <c r="J290" s="296"/>
      <c r="K290" s="296"/>
      <c r="L290" s="296"/>
      <c r="M290" s="297"/>
    </row>
    <row r="291" spans="1:13" ht="16.8" x14ac:dyDescent="0.4">
      <c r="A291" s="273">
        <v>11</v>
      </c>
      <c r="B291" s="325" t="s">
        <v>391</v>
      </c>
      <c r="C291" s="326"/>
      <c r="D291" s="327"/>
      <c r="E291" s="298" t="s">
        <v>233</v>
      </c>
      <c r="F291" s="298"/>
      <c r="G291" s="298"/>
      <c r="H291" s="298"/>
      <c r="I291" s="296"/>
      <c r="J291" s="296"/>
      <c r="K291" s="296"/>
      <c r="L291" s="296"/>
      <c r="M291" s="297"/>
    </row>
    <row r="292" spans="1:13" ht="16.8" x14ac:dyDescent="0.4">
      <c r="A292" s="274"/>
      <c r="B292" s="328"/>
      <c r="C292" s="329"/>
      <c r="D292" s="330"/>
      <c r="E292" s="298" t="s">
        <v>223</v>
      </c>
      <c r="F292" s="298"/>
      <c r="G292" s="298"/>
      <c r="H292" s="298"/>
      <c r="I292" s="296"/>
      <c r="J292" s="296"/>
      <c r="K292" s="296"/>
      <c r="L292" s="296"/>
      <c r="M292" s="297"/>
    </row>
    <row r="293" spans="1:13" ht="16.8" x14ac:dyDescent="0.4">
      <c r="A293" s="274"/>
      <c r="B293" s="328"/>
      <c r="C293" s="329"/>
      <c r="D293" s="330"/>
      <c r="E293" s="298" t="s">
        <v>224</v>
      </c>
      <c r="F293" s="298"/>
      <c r="G293" s="298"/>
      <c r="H293" s="298"/>
      <c r="I293" s="296"/>
      <c r="J293" s="296"/>
      <c r="K293" s="296"/>
      <c r="L293" s="296"/>
      <c r="M293" s="297"/>
    </row>
    <row r="294" spans="1:13" ht="16.8" x14ac:dyDescent="0.4">
      <c r="A294" s="275"/>
      <c r="B294" s="331"/>
      <c r="C294" s="332"/>
      <c r="D294" s="333"/>
      <c r="E294" s="298" t="s">
        <v>222</v>
      </c>
      <c r="F294" s="298"/>
      <c r="G294" s="298"/>
      <c r="H294" s="298"/>
      <c r="I294" s="296"/>
      <c r="J294" s="296"/>
      <c r="K294" s="296"/>
      <c r="L294" s="296"/>
      <c r="M294" s="297"/>
    </row>
    <row r="295" spans="1:13" ht="16.8" x14ac:dyDescent="0.4">
      <c r="A295" s="273">
        <v>12</v>
      </c>
      <c r="B295" s="325" t="s">
        <v>215</v>
      </c>
      <c r="C295" s="326"/>
      <c r="D295" s="327"/>
      <c r="E295" s="298" t="s">
        <v>233</v>
      </c>
      <c r="F295" s="298"/>
      <c r="G295" s="298"/>
      <c r="H295" s="298"/>
      <c r="I295" s="296"/>
      <c r="J295" s="296"/>
      <c r="K295" s="296"/>
      <c r="L295" s="296"/>
      <c r="M295" s="297"/>
    </row>
    <row r="296" spans="1:13" ht="16.8" x14ac:dyDescent="0.4">
      <c r="A296" s="274"/>
      <c r="B296" s="328"/>
      <c r="C296" s="329"/>
      <c r="D296" s="330"/>
      <c r="E296" s="298" t="s">
        <v>223</v>
      </c>
      <c r="F296" s="298"/>
      <c r="G296" s="298"/>
      <c r="H296" s="298"/>
      <c r="I296" s="296"/>
      <c r="J296" s="296"/>
      <c r="K296" s="296"/>
      <c r="L296" s="296"/>
      <c r="M296" s="297"/>
    </row>
    <row r="297" spans="1:13" ht="16.8" x14ac:dyDescent="0.4">
      <c r="A297" s="274"/>
      <c r="B297" s="328"/>
      <c r="C297" s="329"/>
      <c r="D297" s="330"/>
      <c r="E297" s="298" t="s">
        <v>224</v>
      </c>
      <c r="F297" s="298"/>
      <c r="G297" s="298"/>
      <c r="H297" s="298"/>
      <c r="I297" s="296"/>
      <c r="J297" s="296"/>
      <c r="K297" s="296"/>
      <c r="L297" s="296"/>
      <c r="M297" s="297"/>
    </row>
    <row r="298" spans="1:13" ht="16.8" x14ac:dyDescent="0.4">
      <c r="A298" s="275"/>
      <c r="B298" s="331"/>
      <c r="C298" s="332"/>
      <c r="D298" s="333"/>
      <c r="E298" s="298" t="s">
        <v>225</v>
      </c>
      <c r="F298" s="298"/>
      <c r="G298" s="298"/>
      <c r="H298" s="298"/>
      <c r="I298" s="296"/>
      <c r="J298" s="296"/>
      <c r="K298" s="296"/>
      <c r="L298" s="296"/>
      <c r="M298" s="297"/>
    </row>
    <row r="299" spans="1:13" ht="16.8" x14ac:dyDescent="0.4">
      <c r="A299" s="75">
        <v>13</v>
      </c>
      <c r="B299" s="298" t="s">
        <v>214</v>
      </c>
      <c r="C299" s="298"/>
      <c r="D299" s="298"/>
      <c r="E299" s="335"/>
      <c r="F299" s="335"/>
      <c r="G299" s="335"/>
      <c r="H299" s="335"/>
      <c r="I299" s="335"/>
      <c r="J299" s="335"/>
      <c r="K299" s="335"/>
      <c r="L299" s="335"/>
      <c r="M299" s="336"/>
    </row>
    <row r="300" spans="1:13" ht="16.8" x14ac:dyDescent="0.4">
      <c r="A300" s="75">
        <v>14</v>
      </c>
      <c r="B300" s="492" t="s">
        <v>287</v>
      </c>
      <c r="C300" s="492"/>
      <c r="D300" s="492"/>
      <c r="E300" s="492"/>
      <c r="F300" s="492"/>
      <c r="G300" s="492"/>
      <c r="H300" s="492"/>
      <c r="I300" s="492"/>
      <c r="J300" s="492"/>
      <c r="K300" s="492"/>
      <c r="L300" s="492"/>
      <c r="M300" s="493"/>
    </row>
    <row r="301" spans="1:13" ht="18" customHeight="1" x14ac:dyDescent="0.4">
      <c r="A301" s="503" t="s">
        <v>210</v>
      </c>
      <c r="B301" s="504"/>
      <c r="C301" s="504"/>
      <c r="D301" s="505" t="s">
        <v>196</v>
      </c>
      <c r="E301" s="506"/>
      <c r="F301" s="506"/>
      <c r="G301" s="506"/>
      <c r="H301" s="506"/>
      <c r="I301" s="506"/>
      <c r="J301" s="506"/>
      <c r="K301" s="506"/>
      <c r="L301" s="506"/>
      <c r="M301" s="507"/>
    </row>
    <row r="302" spans="1:13" ht="16.8" x14ac:dyDescent="0.4">
      <c r="A302" s="76">
        <v>1</v>
      </c>
      <c r="B302" s="282"/>
      <c r="C302" s="282"/>
      <c r="D302" s="282"/>
      <c r="E302" s="282"/>
      <c r="F302" s="282"/>
      <c r="G302" s="282"/>
      <c r="H302" s="282"/>
      <c r="I302" s="282"/>
      <c r="J302" s="282"/>
      <c r="K302" s="282"/>
      <c r="L302" s="282"/>
      <c r="M302" s="314"/>
    </row>
    <row r="303" spans="1:13" ht="16.8" x14ac:dyDescent="0.4">
      <c r="A303" s="76">
        <v>2</v>
      </c>
      <c r="B303" s="282"/>
      <c r="C303" s="282"/>
      <c r="D303" s="282"/>
      <c r="E303" s="282"/>
      <c r="F303" s="282"/>
      <c r="G303" s="282"/>
      <c r="H303" s="282"/>
      <c r="I303" s="282"/>
      <c r="J303" s="282"/>
      <c r="K303" s="282"/>
      <c r="L303" s="282"/>
      <c r="M303" s="314"/>
    </row>
    <row r="304" spans="1:13" ht="16.8" x14ac:dyDescent="0.4">
      <c r="A304" s="76">
        <v>3</v>
      </c>
      <c r="B304" s="282"/>
      <c r="C304" s="282"/>
      <c r="D304" s="282"/>
      <c r="E304" s="282"/>
      <c r="F304" s="282"/>
      <c r="G304" s="282"/>
      <c r="H304" s="282"/>
      <c r="I304" s="282"/>
      <c r="J304" s="282"/>
      <c r="K304" s="282"/>
      <c r="L304" s="282"/>
      <c r="M304" s="314"/>
    </row>
    <row r="305" spans="1:13" ht="16.8" x14ac:dyDescent="0.4">
      <c r="A305" s="76">
        <v>4</v>
      </c>
      <c r="B305" s="282"/>
      <c r="C305" s="282"/>
      <c r="D305" s="282"/>
      <c r="E305" s="282"/>
      <c r="F305" s="282"/>
      <c r="G305" s="282"/>
      <c r="H305" s="282"/>
      <c r="I305" s="282"/>
      <c r="J305" s="282"/>
      <c r="K305" s="282"/>
      <c r="L305" s="282"/>
      <c r="M305" s="314"/>
    </row>
    <row r="306" spans="1:13" ht="16.8" x14ac:dyDescent="0.4">
      <c r="A306" s="76">
        <v>5</v>
      </c>
      <c r="B306" s="282"/>
      <c r="C306" s="282"/>
      <c r="D306" s="282"/>
      <c r="E306" s="282"/>
      <c r="F306" s="282"/>
      <c r="G306" s="282"/>
      <c r="H306" s="282"/>
      <c r="I306" s="282"/>
      <c r="J306" s="282"/>
      <c r="K306" s="282"/>
      <c r="L306" s="282"/>
      <c r="M306" s="314"/>
    </row>
    <row r="307" spans="1:13" ht="16.8" x14ac:dyDescent="0.4">
      <c r="A307" s="76">
        <v>6</v>
      </c>
      <c r="B307" s="282"/>
      <c r="C307" s="282"/>
      <c r="D307" s="282"/>
      <c r="E307" s="282"/>
      <c r="F307" s="282"/>
      <c r="G307" s="282"/>
      <c r="H307" s="282"/>
      <c r="I307" s="282"/>
      <c r="J307" s="282"/>
      <c r="K307" s="282"/>
      <c r="L307" s="282"/>
      <c r="M307" s="314"/>
    </row>
    <row r="308" spans="1:13" ht="16.8" x14ac:dyDescent="0.4">
      <c r="A308" s="76">
        <v>7</v>
      </c>
      <c r="B308" s="282"/>
      <c r="C308" s="282"/>
      <c r="D308" s="282"/>
      <c r="E308" s="282"/>
      <c r="F308" s="282"/>
      <c r="G308" s="282"/>
      <c r="H308" s="282"/>
      <c r="I308" s="282"/>
      <c r="J308" s="282"/>
      <c r="K308" s="282"/>
      <c r="L308" s="282"/>
      <c r="M308" s="314"/>
    </row>
    <row r="309" spans="1:13" ht="17.399999999999999" thickBot="1" x14ac:dyDescent="0.45">
      <c r="A309" s="88">
        <v>8</v>
      </c>
      <c r="B309" s="345"/>
      <c r="C309" s="345"/>
      <c r="D309" s="345"/>
      <c r="E309" s="345"/>
      <c r="F309" s="345"/>
      <c r="G309" s="345"/>
      <c r="H309" s="345"/>
      <c r="I309" s="345"/>
      <c r="J309" s="345"/>
      <c r="K309" s="345"/>
      <c r="L309" s="345"/>
      <c r="M309" s="346"/>
    </row>
    <row r="310" spans="1:13" ht="3" customHeight="1" x14ac:dyDescent="0.4">
      <c r="A310" s="89"/>
      <c r="B310" s="89"/>
      <c r="C310" s="89"/>
      <c r="D310" s="89"/>
      <c r="E310" s="89"/>
      <c r="F310" s="89"/>
      <c r="G310" s="89"/>
      <c r="H310" s="89"/>
      <c r="I310" s="89"/>
      <c r="J310" s="89"/>
      <c r="K310" s="89"/>
      <c r="L310" s="89"/>
      <c r="M310" s="89"/>
    </row>
    <row r="311" spans="1:13" s="16" customFormat="1" ht="16.8" thickBot="1" x14ac:dyDescent="0.45">
      <c r="A311" s="307" t="s">
        <v>197</v>
      </c>
      <c r="B311" s="307"/>
      <c r="C311" s="307"/>
      <c r="D311" s="307"/>
      <c r="E311" s="307"/>
      <c r="F311" s="307"/>
      <c r="G311" s="307"/>
      <c r="H311" s="307"/>
      <c r="I311" s="307"/>
      <c r="J311" s="307"/>
      <c r="K311" s="307"/>
      <c r="L311" s="307"/>
      <c r="M311" s="307"/>
    </row>
    <row r="312" spans="1:13" ht="16.8" x14ac:dyDescent="0.4">
      <c r="A312" s="92">
        <v>1</v>
      </c>
      <c r="B312" s="494"/>
      <c r="C312" s="494"/>
      <c r="D312" s="494"/>
      <c r="E312" s="494"/>
      <c r="F312" s="494"/>
      <c r="G312" s="494"/>
      <c r="H312" s="494"/>
      <c r="I312" s="494"/>
      <c r="J312" s="494"/>
      <c r="K312" s="494"/>
      <c r="L312" s="494"/>
      <c r="M312" s="495"/>
    </row>
    <row r="313" spans="1:13" ht="16.8" x14ac:dyDescent="0.4">
      <c r="A313" s="76">
        <v>2</v>
      </c>
      <c r="B313" s="282"/>
      <c r="C313" s="282"/>
      <c r="D313" s="282"/>
      <c r="E313" s="282"/>
      <c r="F313" s="282"/>
      <c r="G313" s="282"/>
      <c r="H313" s="282"/>
      <c r="I313" s="282"/>
      <c r="J313" s="282"/>
      <c r="K313" s="282"/>
      <c r="L313" s="282"/>
      <c r="M313" s="314"/>
    </row>
    <row r="314" spans="1:13" ht="16.8" x14ac:dyDescent="0.4">
      <c r="A314" s="76">
        <v>3</v>
      </c>
      <c r="B314" s="282"/>
      <c r="C314" s="282"/>
      <c r="D314" s="282"/>
      <c r="E314" s="282"/>
      <c r="F314" s="282"/>
      <c r="G314" s="282"/>
      <c r="H314" s="282"/>
      <c r="I314" s="282"/>
      <c r="J314" s="282"/>
      <c r="K314" s="282"/>
      <c r="L314" s="282"/>
      <c r="M314" s="314"/>
    </row>
    <row r="315" spans="1:13" ht="16.8" x14ac:dyDescent="0.4">
      <c r="A315" s="76">
        <v>4</v>
      </c>
      <c r="B315" s="282"/>
      <c r="C315" s="282"/>
      <c r="D315" s="282"/>
      <c r="E315" s="282"/>
      <c r="F315" s="282"/>
      <c r="G315" s="282"/>
      <c r="H315" s="282"/>
      <c r="I315" s="282"/>
      <c r="J315" s="282"/>
      <c r="K315" s="282"/>
      <c r="L315" s="282"/>
      <c r="M315" s="314"/>
    </row>
    <row r="316" spans="1:13" ht="17.399999999999999" thickBot="1" x14ac:dyDescent="0.45">
      <c r="A316" s="88">
        <v>5</v>
      </c>
      <c r="B316" s="345"/>
      <c r="C316" s="345"/>
      <c r="D316" s="345"/>
      <c r="E316" s="345"/>
      <c r="F316" s="345"/>
      <c r="G316" s="345"/>
      <c r="H316" s="345"/>
      <c r="I316" s="345"/>
      <c r="J316" s="345"/>
      <c r="K316" s="345"/>
      <c r="L316" s="345"/>
      <c r="M316" s="346"/>
    </row>
    <row r="317" spans="1:13" ht="3" customHeight="1" x14ac:dyDescent="0.4">
      <c r="A317" s="89"/>
      <c r="B317" s="93"/>
      <c r="C317" s="93"/>
      <c r="D317" s="93"/>
      <c r="E317" s="93"/>
      <c r="F317" s="93"/>
      <c r="G317" s="93"/>
      <c r="H317" s="93"/>
      <c r="I317" s="93"/>
      <c r="J317" s="93"/>
      <c r="K317" s="93"/>
      <c r="L317" s="93"/>
      <c r="M317" s="93"/>
    </row>
    <row r="318" spans="1:13" s="16" customFormat="1" ht="16.8" thickBot="1" x14ac:dyDescent="0.45">
      <c r="A318" s="74">
        <v>5</v>
      </c>
      <c r="B318" s="307" t="s">
        <v>288</v>
      </c>
      <c r="C318" s="307"/>
      <c r="D318" s="307"/>
      <c r="E318" s="307"/>
      <c r="F318" s="307"/>
      <c r="G318" s="307"/>
      <c r="H318" s="307"/>
      <c r="I318" s="307"/>
      <c r="J318" s="307"/>
      <c r="K318" s="307"/>
      <c r="L318" s="307"/>
      <c r="M318" s="307"/>
    </row>
    <row r="319" spans="1:13" s="16" customFormat="1" ht="16.2" x14ac:dyDescent="0.4">
      <c r="A319" s="87" t="s">
        <v>20</v>
      </c>
      <c r="B319" s="253" t="s">
        <v>198</v>
      </c>
      <c r="C319" s="308" t="s">
        <v>199</v>
      </c>
      <c r="D319" s="309"/>
      <c r="E319" s="309"/>
      <c r="F319" s="309"/>
      <c r="G319" s="310"/>
      <c r="H319" s="381" t="s">
        <v>521</v>
      </c>
      <c r="I319" s="381"/>
      <c r="J319" s="381"/>
      <c r="K319" s="381"/>
      <c r="L319" s="381"/>
      <c r="M319" s="382"/>
    </row>
    <row r="320" spans="1:13" ht="16.8" x14ac:dyDescent="0.4">
      <c r="A320" s="489">
        <v>1</v>
      </c>
      <c r="B320" s="486" t="s">
        <v>289</v>
      </c>
      <c r="C320" s="311" t="s">
        <v>290</v>
      </c>
      <c r="D320" s="312"/>
      <c r="E320" s="312"/>
      <c r="F320" s="312"/>
      <c r="G320" s="313"/>
      <c r="H320" s="282" t="s">
        <v>200</v>
      </c>
      <c r="I320" s="282"/>
      <c r="J320" s="282"/>
      <c r="K320" s="282"/>
      <c r="L320" s="282"/>
      <c r="M320" s="314"/>
    </row>
    <row r="321" spans="1:13" ht="16.8" x14ac:dyDescent="0.4">
      <c r="A321" s="490"/>
      <c r="B321" s="487"/>
      <c r="C321" s="311" t="s">
        <v>201</v>
      </c>
      <c r="D321" s="312"/>
      <c r="E321" s="312"/>
      <c r="F321" s="312"/>
      <c r="G321" s="313"/>
      <c r="H321" s="282" t="s">
        <v>200</v>
      </c>
      <c r="I321" s="282"/>
      <c r="J321" s="282"/>
      <c r="K321" s="282"/>
      <c r="L321" s="282"/>
      <c r="M321" s="314"/>
    </row>
    <row r="322" spans="1:13" ht="16.8" x14ac:dyDescent="0.4">
      <c r="A322" s="490"/>
      <c r="B322" s="487"/>
      <c r="C322" s="311" t="s">
        <v>202</v>
      </c>
      <c r="D322" s="312"/>
      <c r="E322" s="312"/>
      <c r="F322" s="312"/>
      <c r="G322" s="313"/>
      <c r="H322" s="282" t="s">
        <v>200</v>
      </c>
      <c r="I322" s="282"/>
      <c r="J322" s="282"/>
      <c r="K322" s="282"/>
      <c r="L322" s="282"/>
      <c r="M322" s="314"/>
    </row>
    <row r="323" spans="1:13" ht="15.75" customHeight="1" x14ac:dyDescent="0.4">
      <c r="A323" s="490"/>
      <c r="B323" s="487"/>
      <c r="C323" s="311" t="s">
        <v>203</v>
      </c>
      <c r="D323" s="312"/>
      <c r="E323" s="312"/>
      <c r="F323" s="312"/>
      <c r="G323" s="313"/>
      <c r="H323" s="282"/>
      <c r="I323" s="282"/>
      <c r="J323" s="282"/>
      <c r="K323" s="282"/>
      <c r="L323" s="282"/>
      <c r="M323" s="314"/>
    </row>
    <row r="324" spans="1:13" ht="15.75" customHeight="1" x14ac:dyDescent="0.4">
      <c r="A324" s="491"/>
      <c r="B324" s="488"/>
      <c r="C324" s="311" t="s">
        <v>254</v>
      </c>
      <c r="D324" s="312"/>
      <c r="E324" s="312"/>
      <c r="F324" s="312"/>
      <c r="G324" s="313"/>
      <c r="H324" s="282"/>
      <c r="I324" s="282"/>
      <c r="J324" s="282"/>
      <c r="K324" s="282"/>
      <c r="L324" s="282"/>
      <c r="M324" s="314"/>
    </row>
    <row r="325" spans="1:13" ht="3" customHeight="1" x14ac:dyDescent="0.4">
      <c r="A325" s="89"/>
      <c r="B325" s="93"/>
      <c r="C325" s="93"/>
      <c r="D325" s="93"/>
      <c r="E325" s="93"/>
      <c r="F325" s="93"/>
      <c r="G325" s="93"/>
      <c r="H325" s="93"/>
      <c r="I325" s="93"/>
      <c r="J325" s="93"/>
      <c r="K325" s="93"/>
      <c r="L325" s="93"/>
      <c r="M325" s="93"/>
    </row>
    <row r="326" spans="1:13" s="16" customFormat="1" ht="6" customHeight="1" x14ac:dyDescent="0.4"/>
    <row r="327" spans="1:13" s="16" customFormat="1" x14ac:dyDescent="0.4"/>
    <row r="328" spans="1:13" s="16" customFormat="1" x14ac:dyDescent="0.4"/>
    <row r="329" spans="1:13" s="16" customFormat="1" ht="17.25" customHeight="1" x14ac:dyDescent="0.4"/>
    <row r="330" spans="1:13" s="78" customFormat="1" x14ac:dyDescent="0.3">
      <c r="A330" s="304" t="s">
        <v>207</v>
      </c>
      <c r="B330" s="304"/>
      <c r="C330" s="304"/>
      <c r="D330" s="304"/>
      <c r="E330" s="304"/>
      <c r="F330" s="304"/>
      <c r="G330" s="304"/>
      <c r="H330" s="304"/>
      <c r="I330" s="304"/>
      <c r="J330" s="304"/>
      <c r="K330" s="304"/>
      <c r="L330" s="304"/>
      <c r="M330" s="304"/>
    </row>
    <row r="331" spans="1:13" s="78" customFormat="1" ht="10.65" customHeight="1" x14ac:dyDescent="0.3">
      <c r="A331" s="304" t="s">
        <v>559</v>
      </c>
      <c r="B331" s="304"/>
      <c r="C331" s="304"/>
      <c r="D331" s="304"/>
      <c r="E331" s="304"/>
      <c r="F331" s="304"/>
      <c r="G331" s="304"/>
      <c r="H331" s="304"/>
      <c r="I331" s="304"/>
      <c r="J331" s="304"/>
      <c r="K331" s="304"/>
      <c r="L331" s="304"/>
      <c r="M331" s="304"/>
    </row>
    <row r="332" spans="1:13" s="78" customFormat="1" ht="10.65" customHeight="1" x14ac:dyDescent="0.3">
      <c r="A332" s="304" t="s">
        <v>208</v>
      </c>
      <c r="B332" s="304"/>
      <c r="C332" s="304"/>
      <c r="D332" s="304"/>
      <c r="E332" s="304"/>
      <c r="F332" s="304"/>
      <c r="G332" s="304"/>
      <c r="H332" s="304"/>
      <c r="I332" s="304"/>
      <c r="J332" s="304"/>
      <c r="K332" s="304"/>
      <c r="L332" s="304"/>
      <c r="M332" s="304"/>
    </row>
    <row r="333" spans="1:13" s="78" customFormat="1" ht="10.65" customHeight="1" x14ac:dyDescent="0.3">
      <c r="A333" s="304" t="s">
        <v>209</v>
      </c>
      <c r="B333" s="304"/>
      <c r="C333" s="304"/>
      <c r="D333" s="304"/>
      <c r="E333" s="304"/>
      <c r="F333" s="304"/>
      <c r="G333" s="304"/>
      <c r="H333" s="304"/>
      <c r="I333" s="304"/>
      <c r="J333" s="304"/>
      <c r="K333" s="304"/>
      <c r="L333" s="304"/>
      <c r="M333" s="304"/>
    </row>
    <row r="334" spans="1:13" s="16" customFormat="1" ht="21.6" x14ac:dyDescent="0.65">
      <c r="A334" s="351" t="s">
        <v>242</v>
      </c>
      <c r="B334" s="351"/>
      <c r="C334" s="351"/>
      <c r="D334" s="351"/>
      <c r="E334" s="351"/>
      <c r="F334" s="351"/>
      <c r="G334" s="351"/>
      <c r="H334" s="351"/>
      <c r="I334" s="351"/>
      <c r="J334" s="351"/>
      <c r="K334" s="351"/>
      <c r="L334" s="351"/>
      <c r="M334" s="351"/>
    </row>
    <row r="335" spans="1:13" s="16" customFormat="1" ht="18" customHeight="1" thickBot="1" x14ac:dyDescent="0.5">
      <c r="A335" s="354" t="str">
        <f>'جلد گزارش بازنگری'!A19:J19</f>
        <v>اسم: پوهنتون X</v>
      </c>
      <c r="B335" s="354"/>
      <c r="C335" s="354"/>
      <c r="D335" s="354"/>
      <c r="E335" s="354"/>
      <c r="F335" s="47"/>
      <c r="G335" s="48" t="str">
        <f>'جلد گزارش بازنگری'!A20</f>
        <v>واقع: ولایت x</v>
      </c>
      <c r="H335" s="48"/>
      <c r="I335" s="406" t="s">
        <v>526</v>
      </c>
      <c r="J335" s="406"/>
      <c r="K335" s="47"/>
      <c r="L335" s="49" t="str">
        <f>'جلد گزارش بازنگری'!D25</f>
        <v>1401/07/31</v>
      </c>
      <c r="M335" s="50" t="str">
        <f>'جلد گزارش بازنگری'!F25</f>
        <v>1401/07/30</v>
      </c>
    </row>
    <row r="336" spans="1:13" s="16" customFormat="1" ht="13.2" thickBot="1" x14ac:dyDescent="0.45">
      <c r="A336" s="355" t="s">
        <v>16</v>
      </c>
      <c r="B336" s="356"/>
      <c r="C336" s="356"/>
      <c r="D336" s="356"/>
      <c r="E336" s="357"/>
      <c r="F336" s="51"/>
      <c r="G336" s="484" t="s">
        <v>4</v>
      </c>
      <c r="H336" s="485"/>
      <c r="I336" s="352">
        <f>E339+E349+E365+E387+E397</f>
        <v>25</v>
      </c>
      <c r="J336" s="353"/>
      <c r="K336" s="193"/>
      <c r="L336" s="52" t="s">
        <v>291</v>
      </c>
      <c r="M336" s="259">
        <f>(L342+L355+L374+L390+L400)</f>
        <v>16</v>
      </c>
    </row>
    <row r="337" spans="1:13" s="16" customFormat="1" ht="27" customHeight="1" x14ac:dyDescent="0.4">
      <c r="A337" s="444" t="s">
        <v>12</v>
      </c>
      <c r="B337" s="445"/>
      <c r="C337" s="445"/>
      <c r="D337" s="445"/>
      <c r="E337" s="446"/>
      <c r="F337" s="78"/>
      <c r="G337" s="444" t="s">
        <v>13</v>
      </c>
      <c r="H337" s="445"/>
      <c r="I337" s="445"/>
      <c r="J337" s="446"/>
      <c r="L337" s="286" t="s">
        <v>482</v>
      </c>
      <c r="M337" s="287"/>
    </row>
    <row r="338" spans="1:13" s="16" customFormat="1" ht="25.2" x14ac:dyDescent="0.4">
      <c r="A338" s="254" t="s">
        <v>20</v>
      </c>
      <c r="B338" s="53" t="s">
        <v>0</v>
      </c>
      <c r="C338" s="238" t="s">
        <v>7</v>
      </c>
      <c r="D338" s="257" t="s">
        <v>141</v>
      </c>
      <c r="E338" s="54" t="s">
        <v>6</v>
      </c>
      <c r="G338" s="55" t="s">
        <v>8</v>
      </c>
      <c r="H338" s="5" t="s">
        <v>9</v>
      </c>
      <c r="I338" s="221" t="s">
        <v>10</v>
      </c>
      <c r="J338" s="240" t="s">
        <v>11</v>
      </c>
      <c r="L338" s="254" t="s">
        <v>2</v>
      </c>
      <c r="M338" s="240" t="s">
        <v>3</v>
      </c>
    </row>
    <row r="339" spans="1:13" ht="13.5" customHeight="1" x14ac:dyDescent="0.4">
      <c r="A339" s="411">
        <v>1.1000000000000001</v>
      </c>
      <c r="B339" s="56" t="s">
        <v>18</v>
      </c>
      <c r="C339" s="299" t="s">
        <v>5</v>
      </c>
      <c r="D339" s="299" t="s">
        <v>485</v>
      </c>
      <c r="E339" s="315">
        <v>6</v>
      </c>
      <c r="F339" s="39"/>
      <c r="G339" s="225">
        <v>1</v>
      </c>
      <c r="H339" s="6" t="s">
        <v>396</v>
      </c>
      <c r="I339" s="166">
        <f>J339*$E$339</f>
        <v>1.02</v>
      </c>
      <c r="J339" s="57">
        <v>0.17</v>
      </c>
      <c r="K339" s="194"/>
      <c r="L339" s="167">
        <f>M339*$E$339</f>
        <v>1.02</v>
      </c>
      <c r="M339" s="8">
        <v>0.17</v>
      </c>
    </row>
    <row r="340" spans="1:13" ht="14.25" customHeight="1" x14ac:dyDescent="0.4">
      <c r="A340" s="412"/>
      <c r="B340" s="58" t="s">
        <v>21</v>
      </c>
      <c r="C340" s="300"/>
      <c r="D340" s="300"/>
      <c r="E340" s="316"/>
      <c r="F340" s="39"/>
      <c r="G340" s="225">
        <v>2</v>
      </c>
      <c r="H340" s="6" t="s">
        <v>486</v>
      </c>
      <c r="I340" s="166">
        <f t="shared" ref="I340:I341" si="0">J340*$E$339</f>
        <v>1.98</v>
      </c>
      <c r="J340" s="57">
        <v>0.33</v>
      </c>
      <c r="K340" s="194"/>
      <c r="L340" s="167">
        <f t="shared" ref="L340:L341" si="1">M340*$E$339</f>
        <v>1.98</v>
      </c>
      <c r="M340" s="8">
        <v>0.33</v>
      </c>
    </row>
    <row r="341" spans="1:13" ht="11.25" customHeight="1" x14ac:dyDescent="0.4">
      <c r="A341" s="412"/>
      <c r="B341" s="305" t="s">
        <v>487</v>
      </c>
      <c r="C341" s="300"/>
      <c r="D341" s="300"/>
      <c r="E341" s="316"/>
      <c r="F341" s="39"/>
      <c r="G341" s="225">
        <v>3</v>
      </c>
      <c r="H341" s="6" t="s">
        <v>535</v>
      </c>
      <c r="I341" s="166">
        <f t="shared" si="0"/>
        <v>3</v>
      </c>
      <c r="J341" s="57">
        <v>0.5</v>
      </c>
      <c r="K341" s="194"/>
      <c r="L341" s="167">
        <f t="shared" si="1"/>
        <v>3</v>
      </c>
      <c r="M341" s="8">
        <v>0.5</v>
      </c>
    </row>
    <row r="342" spans="1:13" ht="28.5" customHeight="1" thickBot="1" x14ac:dyDescent="0.45">
      <c r="A342" s="413"/>
      <c r="B342" s="306"/>
      <c r="C342" s="301"/>
      <c r="D342" s="301"/>
      <c r="E342" s="317"/>
      <c r="F342" s="39"/>
      <c r="G342" s="404" t="s">
        <v>14</v>
      </c>
      <c r="H342" s="405"/>
      <c r="I342" s="168">
        <f>SUM(I339:I341)</f>
        <v>6</v>
      </c>
      <c r="J342" s="59">
        <f>SUM(J339:J341)</f>
        <v>1</v>
      </c>
      <c r="K342" s="60"/>
      <c r="L342" s="169">
        <f>SUM(L339:L341)</f>
        <v>6</v>
      </c>
      <c r="M342" s="59">
        <f>SUM(M339:M341)</f>
        <v>1</v>
      </c>
    </row>
    <row r="343" spans="1:13" s="16" customFormat="1" ht="6" customHeight="1" thickBot="1" x14ac:dyDescent="0.45">
      <c r="A343" s="94"/>
      <c r="B343" s="95"/>
      <c r="C343" s="94"/>
      <c r="D343" s="95"/>
      <c r="E343" s="94"/>
      <c r="F343" s="39"/>
      <c r="G343" s="96"/>
      <c r="H343" s="96"/>
      <c r="I343" s="97"/>
      <c r="J343" s="98"/>
      <c r="K343" s="39"/>
      <c r="L343" s="97"/>
      <c r="M343" s="99"/>
    </row>
    <row r="344" spans="1:13" s="16" customFormat="1" ht="13.5" customHeight="1" x14ac:dyDescent="0.4">
      <c r="A344" s="290" t="s">
        <v>523</v>
      </c>
      <c r="B344" s="291"/>
      <c r="C344" s="291"/>
      <c r="D344" s="291"/>
      <c r="E344" s="291"/>
      <c r="F344" s="291"/>
      <c r="G344" s="291"/>
      <c r="H344" s="291"/>
      <c r="I344" s="291"/>
      <c r="J344" s="292"/>
      <c r="K344" s="195"/>
      <c r="L344" s="249" t="s">
        <v>153</v>
      </c>
      <c r="M344" s="250" t="s">
        <v>174</v>
      </c>
    </row>
    <row r="345" spans="1:13" ht="14.1" customHeight="1" x14ac:dyDescent="0.4">
      <c r="A345" s="254">
        <f>G339</f>
        <v>1</v>
      </c>
      <c r="B345" s="293"/>
      <c r="C345" s="294"/>
      <c r="D345" s="294"/>
      <c r="E345" s="294"/>
      <c r="F345" s="294"/>
      <c r="G345" s="294"/>
      <c r="H345" s="294"/>
      <c r="I345" s="294"/>
      <c r="J345" s="295"/>
      <c r="K345" s="196"/>
      <c r="L345" s="100"/>
      <c r="M345" s="101"/>
    </row>
    <row r="346" spans="1:13" ht="14.1" customHeight="1" x14ac:dyDescent="0.4">
      <c r="A346" s="254">
        <f t="shared" ref="A346:A347" si="2">G340</f>
        <v>2</v>
      </c>
      <c r="B346" s="293"/>
      <c r="C346" s="294"/>
      <c r="D346" s="294"/>
      <c r="E346" s="294"/>
      <c r="F346" s="294"/>
      <c r="G346" s="294"/>
      <c r="H346" s="294"/>
      <c r="I346" s="294"/>
      <c r="J346" s="295"/>
      <c r="K346" s="197"/>
      <c r="L346" s="100"/>
      <c r="M346" s="101"/>
    </row>
    <row r="347" spans="1:13" ht="14.1" customHeight="1" thickBot="1" x14ac:dyDescent="0.45">
      <c r="A347" s="255">
        <f t="shared" si="2"/>
        <v>3</v>
      </c>
      <c r="B347" s="276"/>
      <c r="C347" s="277"/>
      <c r="D347" s="277"/>
      <c r="E347" s="277"/>
      <c r="F347" s="277"/>
      <c r="G347" s="277"/>
      <c r="H347" s="277"/>
      <c r="I347" s="277"/>
      <c r="J347" s="278"/>
      <c r="K347" s="197"/>
      <c r="L347" s="128"/>
      <c r="M347" s="129"/>
    </row>
    <row r="348" spans="1:13" s="39" customFormat="1" ht="6" customHeight="1" thickBot="1" x14ac:dyDescent="0.45">
      <c r="A348" s="94"/>
      <c r="B348" s="102"/>
      <c r="C348" s="94"/>
      <c r="D348" s="102"/>
      <c r="E348" s="94"/>
      <c r="G348" s="103"/>
      <c r="H348" s="103"/>
      <c r="I348" s="94"/>
      <c r="J348" s="94"/>
      <c r="L348" s="94"/>
      <c r="M348" s="94"/>
    </row>
    <row r="349" spans="1:13" ht="37.799999999999997" x14ac:dyDescent="0.4">
      <c r="A349" s="454">
        <v>1.2</v>
      </c>
      <c r="B349" s="104" t="s">
        <v>19</v>
      </c>
      <c r="C349" s="348" t="s">
        <v>15</v>
      </c>
      <c r="D349" s="347" t="s">
        <v>337</v>
      </c>
      <c r="E349" s="460">
        <v>10</v>
      </c>
      <c r="F349" s="16"/>
      <c r="G349" s="224">
        <v>4</v>
      </c>
      <c r="H349" s="13" t="s">
        <v>592</v>
      </c>
      <c r="I349" s="170">
        <f>J349*$E$349</f>
        <v>1</v>
      </c>
      <c r="J349" s="1">
        <v>0.1</v>
      </c>
      <c r="K349" s="198"/>
      <c r="L349" s="171">
        <f>M349*$E$349</f>
        <v>1</v>
      </c>
      <c r="M349" s="9">
        <v>0.1</v>
      </c>
    </row>
    <row r="350" spans="1:13" x14ac:dyDescent="0.4">
      <c r="A350" s="407"/>
      <c r="B350" s="58" t="s">
        <v>21</v>
      </c>
      <c r="C350" s="349"/>
      <c r="D350" s="300"/>
      <c r="E350" s="461"/>
      <c r="F350" s="16"/>
      <c r="G350" s="225">
        <v>5</v>
      </c>
      <c r="H350" s="6" t="s">
        <v>397</v>
      </c>
      <c r="I350" s="172">
        <f>J350*$E$349</f>
        <v>2.5</v>
      </c>
      <c r="J350" s="2">
        <v>0.25</v>
      </c>
      <c r="K350" s="198"/>
      <c r="L350" s="173">
        <f>M350*$E$349</f>
        <v>2.5</v>
      </c>
      <c r="M350" s="10">
        <v>0.25</v>
      </c>
    </row>
    <row r="351" spans="1:13" ht="63" x14ac:dyDescent="0.4">
      <c r="A351" s="393"/>
      <c r="B351" s="222" t="s">
        <v>292</v>
      </c>
      <c r="C351" s="349"/>
      <c r="D351" s="300"/>
      <c r="E351" s="461"/>
      <c r="F351" s="16"/>
      <c r="G351" s="225">
        <v>6</v>
      </c>
      <c r="H351" s="6" t="s">
        <v>213</v>
      </c>
      <c r="I351" s="172">
        <f t="shared" ref="I351:I354" si="3">J351*$E$349</f>
        <v>1</v>
      </c>
      <c r="J351" s="2">
        <v>0.1</v>
      </c>
      <c r="K351" s="198"/>
      <c r="L351" s="173">
        <f t="shared" ref="L351" si="4">M351*$E$349</f>
        <v>1</v>
      </c>
      <c r="M351" s="10">
        <v>0.1</v>
      </c>
    </row>
    <row r="352" spans="1:13" ht="27" customHeight="1" x14ac:dyDescent="0.4">
      <c r="A352" s="393"/>
      <c r="B352" s="283" t="s">
        <v>211</v>
      </c>
      <c r="C352" s="350" t="s">
        <v>579</v>
      </c>
      <c r="D352" s="299" t="s">
        <v>529</v>
      </c>
      <c r="E352" s="461"/>
      <c r="F352" s="16"/>
      <c r="G352" s="225">
        <v>7</v>
      </c>
      <c r="H352" s="6" t="s">
        <v>628</v>
      </c>
      <c r="I352" s="172">
        <f>J352*$E$349</f>
        <v>1</v>
      </c>
      <c r="J352" s="2">
        <v>0.1</v>
      </c>
      <c r="K352" s="198"/>
      <c r="L352" s="173">
        <f>M352*$E$349</f>
        <v>1</v>
      </c>
      <c r="M352" s="10">
        <v>0.1</v>
      </c>
    </row>
    <row r="353" spans="1:13" x14ac:dyDescent="0.4">
      <c r="A353" s="393"/>
      <c r="B353" s="284"/>
      <c r="C353" s="349"/>
      <c r="D353" s="300"/>
      <c r="E353" s="461"/>
      <c r="F353" s="16"/>
      <c r="G353" s="225">
        <v>8</v>
      </c>
      <c r="H353" s="6" t="s">
        <v>397</v>
      </c>
      <c r="I353" s="172">
        <f t="shared" si="3"/>
        <v>3.5</v>
      </c>
      <c r="J353" s="2">
        <v>0.35</v>
      </c>
      <c r="K353" s="198"/>
      <c r="L353" s="173">
        <f t="shared" ref="L353:L354" si="5">M353*$E$349</f>
        <v>3.5</v>
      </c>
      <c r="M353" s="10">
        <v>0.35</v>
      </c>
    </row>
    <row r="354" spans="1:13" x14ac:dyDescent="0.4">
      <c r="A354" s="393"/>
      <c r="B354" s="284"/>
      <c r="C354" s="349"/>
      <c r="D354" s="300"/>
      <c r="E354" s="461"/>
      <c r="F354" s="16"/>
      <c r="G354" s="225">
        <v>9</v>
      </c>
      <c r="H354" s="6" t="s">
        <v>213</v>
      </c>
      <c r="I354" s="172">
        <f t="shared" si="3"/>
        <v>1</v>
      </c>
      <c r="J354" s="2">
        <v>0.1</v>
      </c>
      <c r="K354" s="198"/>
      <c r="L354" s="173">
        <f t="shared" si="5"/>
        <v>1</v>
      </c>
      <c r="M354" s="10">
        <v>0.1</v>
      </c>
    </row>
    <row r="355" spans="1:13" ht="17.25" customHeight="1" thickBot="1" x14ac:dyDescent="0.45">
      <c r="A355" s="394"/>
      <c r="B355" s="285"/>
      <c r="C355" s="439"/>
      <c r="D355" s="231"/>
      <c r="E355" s="462"/>
      <c r="F355" s="16"/>
      <c r="G355" s="318" t="s">
        <v>14</v>
      </c>
      <c r="H355" s="319"/>
      <c r="I355" s="174">
        <f>SUM(I349:I354)</f>
        <v>10</v>
      </c>
      <c r="J355" s="4">
        <f>SUM(J349:J354)</f>
        <v>0.99999999999999989</v>
      </c>
      <c r="K355" s="3"/>
      <c r="L355" s="175">
        <f>SUM(L349:L354)</f>
        <v>10</v>
      </c>
      <c r="M355" s="4">
        <f>SUM(M349:M354)</f>
        <v>0.99999999999999989</v>
      </c>
    </row>
    <row r="356" spans="1:13" s="16" customFormat="1" ht="6" customHeight="1" thickBot="1" x14ac:dyDescent="0.45">
      <c r="A356" s="102"/>
      <c r="B356" s="95"/>
      <c r="C356" s="102"/>
      <c r="D356" s="105"/>
      <c r="E356" s="102"/>
      <c r="G356" s="106"/>
      <c r="H356" s="106"/>
      <c r="I356" s="107"/>
      <c r="J356" s="108"/>
      <c r="L356" s="107"/>
      <c r="M356" s="109"/>
    </row>
    <row r="357" spans="1:13" s="16" customFormat="1" ht="13.5" customHeight="1" x14ac:dyDescent="0.4">
      <c r="A357" s="290" t="s">
        <v>523</v>
      </c>
      <c r="B357" s="291"/>
      <c r="C357" s="291"/>
      <c r="D357" s="291"/>
      <c r="E357" s="291"/>
      <c r="F357" s="291"/>
      <c r="G357" s="291"/>
      <c r="H357" s="291"/>
      <c r="I357" s="291"/>
      <c r="J357" s="292"/>
      <c r="K357" s="195"/>
      <c r="L357" s="110" t="s">
        <v>153</v>
      </c>
      <c r="M357" s="111" t="s">
        <v>174</v>
      </c>
    </row>
    <row r="358" spans="1:13" ht="14.1" customHeight="1" x14ac:dyDescent="0.4">
      <c r="A358" s="254">
        <f t="shared" ref="A358:A363" si="6">G349</f>
        <v>4</v>
      </c>
      <c r="B358" s="293"/>
      <c r="C358" s="294"/>
      <c r="D358" s="294"/>
      <c r="E358" s="294"/>
      <c r="F358" s="294"/>
      <c r="G358" s="294"/>
      <c r="H358" s="294"/>
      <c r="I358" s="294"/>
      <c r="J358" s="295"/>
      <c r="K358" s="199"/>
      <c r="L358" s="112"/>
      <c r="M358" s="113"/>
    </row>
    <row r="359" spans="1:13" ht="14.1" customHeight="1" x14ac:dyDescent="0.4">
      <c r="A359" s="254">
        <f t="shared" si="6"/>
        <v>5</v>
      </c>
      <c r="B359" s="293"/>
      <c r="C359" s="294"/>
      <c r="D359" s="294"/>
      <c r="E359" s="294"/>
      <c r="F359" s="294"/>
      <c r="G359" s="294"/>
      <c r="H359" s="294"/>
      <c r="I359" s="294"/>
      <c r="J359" s="295"/>
      <c r="K359" s="199"/>
      <c r="L359" s="112"/>
      <c r="M359" s="113"/>
    </row>
    <row r="360" spans="1:13" ht="14.1" customHeight="1" x14ac:dyDescent="0.4">
      <c r="A360" s="254">
        <f t="shared" si="6"/>
        <v>6</v>
      </c>
      <c r="B360" s="293"/>
      <c r="C360" s="294"/>
      <c r="D360" s="294"/>
      <c r="E360" s="294"/>
      <c r="F360" s="294"/>
      <c r="G360" s="294"/>
      <c r="H360" s="294"/>
      <c r="I360" s="294"/>
      <c r="J360" s="295"/>
      <c r="K360" s="199"/>
      <c r="L360" s="112"/>
      <c r="M360" s="113"/>
    </row>
    <row r="361" spans="1:13" ht="14.1" customHeight="1" x14ac:dyDescent="0.4">
      <c r="A361" s="254">
        <f t="shared" si="6"/>
        <v>7</v>
      </c>
      <c r="B361" s="293"/>
      <c r="C361" s="294"/>
      <c r="D361" s="294"/>
      <c r="E361" s="294"/>
      <c r="F361" s="294"/>
      <c r="G361" s="294"/>
      <c r="H361" s="294"/>
      <c r="I361" s="294"/>
      <c r="J361" s="295"/>
      <c r="K361" s="199"/>
      <c r="L361" s="112"/>
      <c r="M361" s="113"/>
    </row>
    <row r="362" spans="1:13" ht="14.1" customHeight="1" x14ac:dyDescent="0.4">
      <c r="A362" s="254">
        <f t="shared" si="6"/>
        <v>8</v>
      </c>
      <c r="B362" s="293"/>
      <c r="C362" s="294"/>
      <c r="D362" s="294"/>
      <c r="E362" s="294"/>
      <c r="F362" s="294"/>
      <c r="G362" s="294"/>
      <c r="H362" s="294"/>
      <c r="I362" s="294"/>
      <c r="J362" s="295"/>
      <c r="K362" s="199"/>
      <c r="L362" s="112"/>
      <c r="M362" s="113"/>
    </row>
    <row r="363" spans="1:13" ht="14.1" customHeight="1" thickBot="1" x14ac:dyDescent="0.45">
      <c r="A363" s="255">
        <f t="shared" si="6"/>
        <v>9</v>
      </c>
      <c r="B363" s="276"/>
      <c r="C363" s="277"/>
      <c r="D363" s="277"/>
      <c r="E363" s="277"/>
      <c r="F363" s="277"/>
      <c r="G363" s="277"/>
      <c r="H363" s="277"/>
      <c r="I363" s="277"/>
      <c r="J363" s="278"/>
      <c r="K363" s="199"/>
      <c r="L363" s="114"/>
      <c r="M363" s="115"/>
    </row>
    <row r="364" spans="1:13" s="16" customFormat="1" ht="6" customHeight="1" thickBot="1" x14ac:dyDescent="0.45">
      <c r="A364" s="102"/>
      <c r="B364" s="95"/>
      <c r="C364" s="102"/>
      <c r="D364" s="105"/>
      <c r="E364" s="102"/>
      <c r="G364" s="106"/>
      <c r="H364" s="106"/>
      <c r="I364" s="107"/>
      <c r="J364" s="108"/>
      <c r="L364" s="107"/>
      <c r="M364" s="109"/>
    </row>
    <row r="365" spans="1:13" ht="13.5" customHeight="1" x14ac:dyDescent="0.4">
      <c r="A365" s="392">
        <v>1.3</v>
      </c>
      <c r="B365" s="116" t="s">
        <v>593</v>
      </c>
      <c r="C365" s="348" t="s">
        <v>22</v>
      </c>
      <c r="D365" s="347" t="s">
        <v>597</v>
      </c>
      <c r="E365" s="416">
        <v>5</v>
      </c>
      <c r="F365" s="16"/>
      <c r="G365" s="224">
        <v>10</v>
      </c>
      <c r="H365" s="261" t="s">
        <v>600</v>
      </c>
      <c r="I365" s="176">
        <f>J365*$E$365</f>
        <v>0.5</v>
      </c>
      <c r="J365" s="1">
        <v>0.1</v>
      </c>
      <c r="K365" s="3"/>
      <c r="L365" s="177">
        <f>M365*$E$365</f>
        <v>0</v>
      </c>
      <c r="M365" s="9"/>
    </row>
    <row r="366" spans="1:13" x14ac:dyDescent="0.4">
      <c r="A366" s="393"/>
      <c r="B366" s="117" t="s">
        <v>21</v>
      </c>
      <c r="C366" s="349"/>
      <c r="D366" s="300"/>
      <c r="E366" s="417"/>
      <c r="F366" s="16"/>
      <c r="G366" s="225">
        <v>11</v>
      </c>
      <c r="H366" s="69" t="s">
        <v>601</v>
      </c>
      <c r="I366" s="172">
        <f>J366*$E$365</f>
        <v>0.5</v>
      </c>
      <c r="J366" s="2">
        <v>0.1</v>
      </c>
      <c r="K366" s="3"/>
      <c r="L366" s="173">
        <f>M366*$E$365</f>
        <v>0</v>
      </c>
      <c r="M366" s="10"/>
    </row>
    <row r="367" spans="1:13" ht="55.5" customHeight="1" x14ac:dyDescent="0.4">
      <c r="A367" s="393"/>
      <c r="B367" s="222" t="s">
        <v>594</v>
      </c>
      <c r="C367" s="349"/>
      <c r="D367" s="300"/>
      <c r="E367" s="417"/>
      <c r="F367" s="16"/>
      <c r="G367" s="225">
        <v>12</v>
      </c>
      <c r="H367" s="69" t="s">
        <v>398</v>
      </c>
      <c r="I367" s="172">
        <f t="shared" ref="I367:I373" si="7">J367*$E$365</f>
        <v>0.5</v>
      </c>
      <c r="J367" s="2">
        <v>0.1</v>
      </c>
      <c r="K367" s="3"/>
      <c r="L367" s="173">
        <f t="shared" ref="L367:L373" si="8">M367*$E$365</f>
        <v>0</v>
      </c>
      <c r="M367" s="10"/>
    </row>
    <row r="368" spans="1:13" ht="13.5" customHeight="1" x14ac:dyDescent="0.4">
      <c r="A368" s="393"/>
      <c r="B368" s="438" t="s">
        <v>595</v>
      </c>
      <c r="C368" s="350" t="s">
        <v>142</v>
      </c>
      <c r="D368" s="299" t="s">
        <v>598</v>
      </c>
      <c r="E368" s="417"/>
      <c r="F368" s="16"/>
      <c r="G368" s="225">
        <v>13</v>
      </c>
      <c r="H368" s="222" t="s">
        <v>488</v>
      </c>
      <c r="I368" s="172">
        <f t="shared" si="7"/>
        <v>0.5</v>
      </c>
      <c r="J368" s="2">
        <v>0.1</v>
      </c>
      <c r="K368" s="3"/>
      <c r="L368" s="173">
        <f t="shared" si="8"/>
        <v>0</v>
      </c>
      <c r="M368" s="10"/>
    </row>
    <row r="369" spans="1:13" ht="25.2" x14ac:dyDescent="0.4">
      <c r="A369" s="393"/>
      <c r="B369" s="302"/>
      <c r="C369" s="349"/>
      <c r="D369" s="300"/>
      <c r="E369" s="417"/>
      <c r="F369" s="16"/>
      <c r="G369" s="225">
        <v>14</v>
      </c>
      <c r="H369" s="69" t="s">
        <v>602</v>
      </c>
      <c r="I369" s="172">
        <f t="shared" si="7"/>
        <v>0.5</v>
      </c>
      <c r="J369" s="2">
        <v>0.1</v>
      </c>
      <c r="K369" s="3"/>
      <c r="L369" s="173">
        <f t="shared" si="8"/>
        <v>0</v>
      </c>
      <c r="M369" s="10"/>
    </row>
    <row r="370" spans="1:13" x14ac:dyDescent="0.4">
      <c r="A370" s="393"/>
      <c r="B370" s="302"/>
      <c r="C370" s="349"/>
      <c r="D370" s="300"/>
      <c r="E370" s="417"/>
      <c r="F370" s="16"/>
      <c r="G370" s="225">
        <v>15</v>
      </c>
      <c r="H370" s="69" t="s">
        <v>528</v>
      </c>
      <c r="I370" s="172">
        <f t="shared" si="7"/>
        <v>0.75</v>
      </c>
      <c r="J370" s="2">
        <v>0.15</v>
      </c>
      <c r="K370" s="3"/>
      <c r="L370" s="173">
        <f t="shared" si="8"/>
        <v>0</v>
      </c>
      <c r="M370" s="10"/>
    </row>
    <row r="371" spans="1:13" ht="13.5" customHeight="1" x14ac:dyDescent="0.4">
      <c r="A371" s="393"/>
      <c r="B371" s="438" t="s">
        <v>596</v>
      </c>
      <c r="C371" s="350" t="s">
        <v>143</v>
      </c>
      <c r="D371" s="299" t="s">
        <v>599</v>
      </c>
      <c r="E371" s="417"/>
      <c r="F371" s="16"/>
      <c r="G371" s="225">
        <v>16</v>
      </c>
      <c r="H371" s="222" t="s">
        <v>489</v>
      </c>
      <c r="I371" s="172">
        <f t="shared" si="7"/>
        <v>0.5</v>
      </c>
      <c r="J371" s="2">
        <v>0.1</v>
      </c>
      <c r="K371" s="3"/>
      <c r="L371" s="173">
        <f t="shared" si="8"/>
        <v>0</v>
      </c>
      <c r="M371" s="10"/>
    </row>
    <row r="372" spans="1:13" ht="27" customHeight="1" x14ac:dyDescent="0.4">
      <c r="A372" s="393"/>
      <c r="B372" s="302"/>
      <c r="C372" s="349"/>
      <c r="D372" s="300"/>
      <c r="E372" s="417"/>
      <c r="F372" s="16"/>
      <c r="G372" s="225">
        <v>17</v>
      </c>
      <c r="H372" s="69" t="s">
        <v>603</v>
      </c>
      <c r="I372" s="172">
        <f t="shared" si="7"/>
        <v>0.5</v>
      </c>
      <c r="J372" s="2">
        <v>0.1</v>
      </c>
      <c r="K372" s="3"/>
      <c r="L372" s="173">
        <f t="shared" si="8"/>
        <v>0</v>
      </c>
      <c r="M372" s="10"/>
    </row>
    <row r="373" spans="1:13" ht="24" customHeight="1" x14ac:dyDescent="0.4">
      <c r="A373" s="393"/>
      <c r="B373" s="302"/>
      <c r="C373" s="349"/>
      <c r="D373" s="300"/>
      <c r="E373" s="417"/>
      <c r="F373" s="16"/>
      <c r="G373" s="225">
        <v>18</v>
      </c>
      <c r="H373" s="69" t="s">
        <v>528</v>
      </c>
      <c r="I373" s="172">
        <f t="shared" si="7"/>
        <v>0.75</v>
      </c>
      <c r="J373" s="2">
        <v>0.15</v>
      </c>
      <c r="K373" s="3"/>
      <c r="L373" s="173">
        <f t="shared" si="8"/>
        <v>0</v>
      </c>
      <c r="M373" s="10"/>
    </row>
    <row r="374" spans="1:13" ht="16.5" customHeight="1" thickBot="1" x14ac:dyDescent="0.45">
      <c r="A374" s="394"/>
      <c r="B374" s="303"/>
      <c r="C374" s="439"/>
      <c r="D374" s="301"/>
      <c r="E374" s="418"/>
      <c r="F374" s="16"/>
      <c r="G374" s="496" t="s">
        <v>14</v>
      </c>
      <c r="H374" s="497"/>
      <c r="I374" s="174">
        <f>SUM(I365:I373)</f>
        <v>5</v>
      </c>
      <c r="J374" s="4">
        <f>SUM(J365:J373)</f>
        <v>1</v>
      </c>
      <c r="K374" s="3"/>
      <c r="L374" s="175">
        <f>SUM(L365:L373)</f>
        <v>0</v>
      </c>
      <c r="M374" s="4">
        <f>SUM(M365:M373)</f>
        <v>0</v>
      </c>
    </row>
    <row r="375" spans="1:13" s="16" customFormat="1" ht="6" customHeight="1" thickBot="1" x14ac:dyDescent="0.45">
      <c r="A375" s="102"/>
      <c r="B375" s="95"/>
      <c r="C375" s="102"/>
      <c r="D375" s="95"/>
      <c r="E375" s="102"/>
      <c r="G375" s="106"/>
      <c r="H375" s="106"/>
      <c r="I375" s="107"/>
      <c r="J375" s="108"/>
      <c r="L375" s="118"/>
      <c r="M375" s="119"/>
    </row>
    <row r="376" spans="1:13" s="16" customFormat="1" ht="13.5" customHeight="1" x14ac:dyDescent="0.4">
      <c r="A376" s="290" t="s">
        <v>523</v>
      </c>
      <c r="B376" s="291"/>
      <c r="C376" s="291"/>
      <c r="D376" s="291"/>
      <c r="E376" s="291"/>
      <c r="F376" s="291"/>
      <c r="G376" s="291"/>
      <c r="H376" s="291"/>
      <c r="I376" s="291"/>
      <c r="J376" s="292"/>
      <c r="K376" s="195"/>
      <c r="L376" s="110" t="s">
        <v>153</v>
      </c>
      <c r="M376" s="111" t="s">
        <v>174</v>
      </c>
    </row>
    <row r="377" spans="1:13" ht="14.1" customHeight="1" x14ac:dyDescent="0.4">
      <c r="A377" s="254">
        <f>G365</f>
        <v>10</v>
      </c>
      <c r="B377" s="293"/>
      <c r="C377" s="294"/>
      <c r="D377" s="294"/>
      <c r="E377" s="294"/>
      <c r="F377" s="294"/>
      <c r="G377" s="294"/>
      <c r="H377" s="294"/>
      <c r="I377" s="294"/>
      <c r="J377" s="295"/>
      <c r="K377" s="200"/>
      <c r="L377" s="112"/>
      <c r="M377" s="113"/>
    </row>
    <row r="378" spans="1:13" ht="14.1" customHeight="1" x14ac:dyDescent="0.4">
      <c r="A378" s="254">
        <f t="shared" ref="A378:A385" si="9">G366</f>
        <v>11</v>
      </c>
      <c r="B378" s="293"/>
      <c r="C378" s="294"/>
      <c r="D378" s="294"/>
      <c r="E378" s="294"/>
      <c r="F378" s="294"/>
      <c r="G378" s="294"/>
      <c r="H378" s="294"/>
      <c r="I378" s="294"/>
      <c r="J378" s="295"/>
      <c r="K378" s="200"/>
      <c r="L378" s="112"/>
      <c r="M378" s="113"/>
    </row>
    <row r="379" spans="1:13" ht="14.1" customHeight="1" x14ac:dyDescent="0.4">
      <c r="A379" s="254">
        <f t="shared" si="9"/>
        <v>12</v>
      </c>
      <c r="B379" s="293"/>
      <c r="C379" s="294"/>
      <c r="D379" s="294"/>
      <c r="E379" s="294"/>
      <c r="F379" s="294"/>
      <c r="G379" s="294"/>
      <c r="H379" s="294"/>
      <c r="I379" s="294"/>
      <c r="J379" s="295"/>
      <c r="K379" s="200"/>
      <c r="L379" s="112"/>
      <c r="M379" s="113"/>
    </row>
    <row r="380" spans="1:13" ht="14.1" customHeight="1" x14ac:dyDescent="0.4">
      <c r="A380" s="254">
        <f t="shared" si="9"/>
        <v>13</v>
      </c>
      <c r="B380" s="293"/>
      <c r="C380" s="294"/>
      <c r="D380" s="294"/>
      <c r="E380" s="294"/>
      <c r="F380" s="294"/>
      <c r="G380" s="294"/>
      <c r="H380" s="294"/>
      <c r="I380" s="294"/>
      <c r="J380" s="295"/>
      <c r="K380" s="200"/>
      <c r="L380" s="112"/>
      <c r="M380" s="113"/>
    </row>
    <row r="381" spans="1:13" ht="14.1" customHeight="1" x14ac:dyDescent="0.4">
      <c r="A381" s="254">
        <f t="shared" si="9"/>
        <v>14</v>
      </c>
      <c r="B381" s="293"/>
      <c r="C381" s="294"/>
      <c r="D381" s="294"/>
      <c r="E381" s="294"/>
      <c r="F381" s="294"/>
      <c r="G381" s="294"/>
      <c r="H381" s="294"/>
      <c r="I381" s="294"/>
      <c r="J381" s="295"/>
      <c r="K381" s="200"/>
      <c r="L381" s="120"/>
      <c r="M381" s="121"/>
    </row>
    <row r="382" spans="1:13" ht="14.1" customHeight="1" x14ac:dyDescent="0.4">
      <c r="A382" s="254">
        <f t="shared" si="9"/>
        <v>15</v>
      </c>
      <c r="B382" s="293"/>
      <c r="C382" s="294"/>
      <c r="D382" s="294"/>
      <c r="E382" s="294"/>
      <c r="F382" s="294"/>
      <c r="G382" s="294"/>
      <c r="H382" s="294"/>
      <c r="I382" s="294"/>
      <c r="J382" s="295"/>
      <c r="K382" s="200"/>
      <c r="L382" s="120"/>
      <c r="M382" s="121"/>
    </row>
    <row r="383" spans="1:13" ht="14.1" customHeight="1" x14ac:dyDescent="0.4">
      <c r="A383" s="254">
        <f t="shared" si="9"/>
        <v>16</v>
      </c>
      <c r="B383" s="293"/>
      <c r="C383" s="294"/>
      <c r="D383" s="294"/>
      <c r="E383" s="294"/>
      <c r="F383" s="294"/>
      <c r="G383" s="294"/>
      <c r="H383" s="294"/>
      <c r="I383" s="294"/>
      <c r="J383" s="295"/>
      <c r="K383" s="200"/>
      <c r="L383" s="120"/>
      <c r="M383" s="121"/>
    </row>
    <row r="384" spans="1:13" ht="14.1" customHeight="1" x14ac:dyDescent="0.4">
      <c r="A384" s="254">
        <f t="shared" si="9"/>
        <v>17</v>
      </c>
      <c r="B384" s="293"/>
      <c r="C384" s="294"/>
      <c r="D384" s="294"/>
      <c r="E384" s="294"/>
      <c r="F384" s="294"/>
      <c r="G384" s="294"/>
      <c r="H384" s="294"/>
      <c r="I384" s="294"/>
      <c r="J384" s="295"/>
      <c r="K384" s="200"/>
      <c r="L384" s="120"/>
      <c r="M384" s="121"/>
    </row>
    <row r="385" spans="1:13" ht="14.1" customHeight="1" thickBot="1" x14ac:dyDescent="0.45">
      <c r="A385" s="255">
        <f t="shared" si="9"/>
        <v>18</v>
      </c>
      <c r="B385" s="276"/>
      <c r="C385" s="277"/>
      <c r="D385" s="277"/>
      <c r="E385" s="277"/>
      <c r="F385" s="277"/>
      <c r="G385" s="277"/>
      <c r="H385" s="277"/>
      <c r="I385" s="277"/>
      <c r="J385" s="278"/>
      <c r="K385" s="201"/>
      <c r="L385" s="122"/>
      <c r="M385" s="123"/>
    </row>
    <row r="386" spans="1:13" s="16" customFormat="1" ht="6" customHeight="1" thickBot="1" x14ac:dyDescent="0.45"/>
    <row r="387" spans="1:13" x14ac:dyDescent="0.4">
      <c r="A387" s="392">
        <v>1.4</v>
      </c>
      <c r="B387" s="116" t="s">
        <v>23</v>
      </c>
      <c r="C387" s="348" t="s">
        <v>24</v>
      </c>
      <c r="D387" s="347" t="s">
        <v>556</v>
      </c>
      <c r="E387" s="416">
        <v>3</v>
      </c>
      <c r="F387" s="16"/>
      <c r="G387" s="224">
        <v>19</v>
      </c>
      <c r="H387" s="13" t="s">
        <v>557</v>
      </c>
      <c r="I387" s="176">
        <f>J387*$E$387</f>
        <v>0.99</v>
      </c>
      <c r="J387" s="1">
        <v>0.33</v>
      </c>
      <c r="K387" s="3"/>
      <c r="L387" s="177">
        <f>M387*$E$387</f>
        <v>0</v>
      </c>
      <c r="M387" s="9"/>
    </row>
    <row r="388" spans="1:13" ht="25.2" x14ac:dyDescent="0.4">
      <c r="A388" s="393"/>
      <c r="B388" s="117" t="s">
        <v>21</v>
      </c>
      <c r="C388" s="349"/>
      <c r="D388" s="300"/>
      <c r="E388" s="417"/>
      <c r="F388" s="16"/>
      <c r="G388" s="225">
        <v>20</v>
      </c>
      <c r="H388" s="6" t="s">
        <v>570</v>
      </c>
      <c r="I388" s="172">
        <f t="shared" ref="I388:I389" si="10">J388*$E$387</f>
        <v>0.99</v>
      </c>
      <c r="J388" s="2">
        <v>0.33</v>
      </c>
      <c r="K388" s="3"/>
      <c r="L388" s="173">
        <f t="shared" ref="L388:L389" si="11">M388*$E$387</f>
        <v>0</v>
      </c>
      <c r="M388" s="10"/>
    </row>
    <row r="389" spans="1:13" ht="47.25" customHeight="1" x14ac:dyDescent="0.4">
      <c r="A389" s="393"/>
      <c r="B389" s="302" t="s">
        <v>604</v>
      </c>
      <c r="C389" s="349"/>
      <c r="D389" s="300"/>
      <c r="E389" s="417"/>
      <c r="F389" s="16"/>
      <c r="G389" s="225">
        <v>21</v>
      </c>
      <c r="H389" s="6" t="s">
        <v>571</v>
      </c>
      <c r="I389" s="178">
        <f t="shared" si="10"/>
        <v>1.02</v>
      </c>
      <c r="J389" s="2">
        <v>0.34</v>
      </c>
      <c r="K389" s="3"/>
      <c r="L389" s="179">
        <f t="shared" si="11"/>
        <v>0</v>
      </c>
      <c r="M389" s="10"/>
    </row>
    <row r="390" spans="1:13" ht="17.25" customHeight="1" thickBot="1" x14ac:dyDescent="0.45">
      <c r="A390" s="394"/>
      <c r="B390" s="303"/>
      <c r="C390" s="228"/>
      <c r="D390" s="231"/>
      <c r="E390" s="418"/>
      <c r="F390" s="16"/>
      <c r="G390" s="496" t="s">
        <v>14</v>
      </c>
      <c r="H390" s="497"/>
      <c r="I390" s="174">
        <f>SUM(I387:I389)</f>
        <v>3</v>
      </c>
      <c r="J390" s="4">
        <f>SUM(J387:J389)</f>
        <v>1</v>
      </c>
      <c r="K390" s="202"/>
      <c r="L390" s="175">
        <f>SUM(L387:L389)</f>
        <v>0</v>
      </c>
      <c r="M390" s="4">
        <f>SUM(M387:M389)</f>
        <v>0</v>
      </c>
    </row>
    <row r="391" spans="1:13" s="16" customFormat="1" ht="6" customHeight="1" thickBot="1" x14ac:dyDescent="0.45">
      <c r="A391" s="102"/>
      <c r="B391" s="95"/>
      <c r="C391" s="102"/>
      <c r="D391" s="95"/>
      <c r="E391" s="102"/>
      <c r="G391" s="106"/>
      <c r="H391" s="106"/>
      <c r="I391" s="107"/>
      <c r="J391" s="108"/>
      <c r="L391" s="118"/>
      <c r="M391" s="119"/>
    </row>
    <row r="392" spans="1:13" s="16" customFormat="1" ht="13.5" customHeight="1" x14ac:dyDescent="0.4">
      <c r="A392" s="290" t="s">
        <v>523</v>
      </c>
      <c r="B392" s="291"/>
      <c r="C392" s="291"/>
      <c r="D392" s="291"/>
      <c r="E392" s="291"/>
      <c r="F392" s="291"/>
      <c r="G392" s="291"/>
      <c r="H392" s="291"/>
      <c r="I392" s="291"/>
      <c r="J392" s="292"/>
      <c r="K392" s="195"/>
      <c r="L392" s="110" t="s">
        <v>153</v>
      </c>
      <c r="M392" s="111" t="s">
        <v>174</v>
      </c>
    </row>
    <row r="393" spans="1:13" ht="14.1" customHeight="1" x14ac:dyDescent="0.4">
      <c r="A393" s="254">
        <f>G387</f>
        <v>19</v>
      </c>
      <c r="B393" s="293"/>
      <c r="C393" s="294"/>
      <c r="D393" s="294"/>
      <c r="E393" s="294"/>
      <c r="F393" s="294"/>
      <c r="G393" s="294"/>
      <c r="H393" s="294"/>
      <c r="I393" s="294"/>
      <c r="J393" s="295"/>
      <c r="K393" s="200"/>
      <c r="L393" s="112"/>
      <c r="M393" s="113"/>
    </row>
    <row r="394" spans="1:13" ht="14.1" customHeight="1" x14ac:dyDescent="0.4">
      <c r="A394" s="254">
        <f t="shared" ref="A394:A395" si="12">G388</f>
        <v>20</v>
      </c>
      <c r="B394" s="293"/>
      <c r="C394" s="294"/>
      <c r="D394" s="294"/>
      <c r="E394" s="294"/>
      <c r="F394" s="294"/>
      <c r="G394" s="294"/>
      <c r="H394" s="294"/>
      <c r="I394" s="294"/>
      <c r="J394" s="295"/>
      <c r="K394" s="200"/>
      <c r="L394" s="112"/>
      <c r="M394" s="113"/>
    </row>
    <row r="395" spans="1:13" ht="14.1" customHeight="1" thickBot="1" x14ac:dyDescent="0.45">
      <c r="A395" s="255">
        <f t="shared" si="12"/>
        <v>21</v>
      </c>
      <c r="B395" s="276"/>
      <c r="C395" s="277"/>
      <c r="D395" s="277"/>
      <c r="E395" s="277"/>
      <c r="F395" s="277"/>
      <c r="G395" s="277"/>
      <c r="H395" s="277"/>
      <c r="I395" s="277"/>
      <c r="J395" s="278"/>
      <c r="K395" s="203"/>
      <c r="L395" s="124"/>
      <c r="M395" s="125"/>
    </row>
    <row r="396" spans="1:13" s="16" customFormat="1" ht="6" customHeight="1" thickBot="1" x14ac:dyDescent="0.45"/>
    <row r="397" spans="1:13" ht="25.2" x14ac:dyDescent="0.4">
      <c r="A397" s="392">
        <v>1.5</v>
      </c>
      <c r="B397" s="126" t="s">
        <v>25</v>
      </c>
      <c r="C397" s="348" t="s">
        <v>26</v>
      </c>
      <c r="D397" s="347" t="s">
        <v>490</v>
      </c>
      <c r="E397" s="416">
        <v>1</v>
      </c>
      <c r="F397" s="16"/>
      <c r="G397" s="224">
        <v>22</v>
      </c>
      <c r="H397" s="13" t="s">
        <v>536</v>
      </c>
      <c r="I397" s="176">
        <f>J397*$E$397</f>
        <v>0.2</v>
      </c>
      <c r="J397" s="1">
        <v>0.2</v>
      </c>
      <c r="K397" s="198"/>
      <c r="L397" s="177">
        <f>M397*$E$397</f>
        <v>0</v>
      </c>
      <c r="M397" s="9"/>
    </row>
    <row r="398" spans="1:13" ht="25.2" x14ac:dyDescent="0.4">
      <c r="A398" s="393"/>
      <c r="B398" s="127" t="s">
        <v>21</v>
      </c>
      <c r="C398" s="349"/>
      <c r="D398" s="300"/>
      <c r="E398" s="417"/>
      <c r="F398" s="16"/>
      <c r="G398" s="225">
        <v>23</v>
      </c>
      <c r="H398" s="6" t="s">
        <v>537</v>
      </c>
      <c r="I398" s="172">
        <f t="shared" ref="I398" si="13">J398*$E$397</f>
        <v>0.3</v>
      </c>
      <c r="J398" s="2">
        <v>0.3</v>
      </c>
      <c r="K398" s="198"/>
      <c r="L398" s="173">
        <f t="shared" ref="L398" si="14">M398*$E$397</f>
        <v>0</v>
      </c>
      <c r="M398" s="10"/>
    </row>
    <row r="399" spans="1:13" ht="32.25" customHeight="1" x14ac:dyDescent="0.4">
      <c r="A399" s="393"/>
      <c r="B399" s="302" t="s">
        <v>605</v>
      </c>
      <c r="C399" s="349"/>
      <c r="D399" s="300"/>
      <c r="E399" s="417"/>
      <c r="F399" s="16"/>
      <c r="G399" s="225">
        <v>24</v>
      </c>
      <c r="H399" s="6" t="s">
        <v>538</v>
      </c>
      <c r="I399" s="172">
        <f>J399*$E$397</f>
        <v>0.5</v>
      </c>
      <c r="J399" s="2">
        <v>0.5</v>
      </c>
      <c r="K399" s="198"/>
      <c r="L399" s="173">
        <f>M399*$E$397</f>
        <v>0</v>
      </c>
      <c r="M399" s="10"/>
    </row>
    <row r="400" spans="1:13" ht="17.25" customHeight="1" thickBot="1" x14ac:dyDescent="0.45">
      <c r="A400" s="394"/>
      <c r="B400" s="303"/>
      <c r="C400" s="439"/>
      <c r="D400" s="301"/>
      <c r="E400" s="418"/>
      <c r="F400" s="16"/>
      <c r="G400" s="390" t="s">
        <v>14</v>
      </c>
      <c r="H400" s="391"/>
      <c r="I400" s="174">
        <f>SUM(I397:I399)</f>
        <v>1</v>
      </c>
      <c r="J400" s="4">
        <f>SUM(J397:J399)</f>
        <v>1</v>
      </c>
      <c r="K400" s="204"/>
      <c r="L400" s="175">
        <f>SUM(L397:L399)</f>
        <v>0</v>
      </c>
      <c r="M400" s="4">
        <f>SUM(M397:M399)</f>
        <v>0</v>
      </c>
    </row>
    <row r="401" spans="1:13" s="16" customFormat="1" ht="6" customHeight="1" thickBot="1" x14ac:dyDescent="0.45"/>
    <row r="402" spans="1:13" s="16" customFormat="1" ht="13.5" customHeight="1" x14ac:dyDescent="0.4">
      <c r="A402" s="290" t="s">
        <v>523</v>
      </c>
      <c r="B402" s="291"/>
      <c r="C402" s="291"/>
      <c r="D402" s="291"/>
      <c r="E402" s="291"/>
      <c r="F402" s="291"/>
      <c r="G402" s="291"/>
      <c r="H402" s="291"/>
      <c r="I402" s="291"/>
      <c r="J402" s="292"/>
      <c r="K402" s="195"/>
      <c r="L402" s="110" t="s">
        <v>153</v>
      </c>
      <c r="M402" s="111" t="s">
        <v>174</v>
      </c>
    </row>
    <row r="403" spans="1:13" ht="14.1" customHeight="1" x14ac:dyDescent="0.4">
      <c r="A403" s="254">
        <f>G397</f>
        <v>22</v>
      </c>
      <c r="B403" s="293"/>
      <c r="C403" s="294"/>
      <c r="D403" s="294"/>
      <c r="E403" s="294"/>
      <c r="F403" s="294"/>
      <c r="G403" s="294"/>
      <c r="H403" s="294"/>
      <c r="I403" s="294"/>
      <c r="J403" s="295"/>
      <c r="K403" s="200"/>
      <c r="L403" s="112"/>
      <c r="M403" s="113"/>
    </row>
    <row r="404" spans="1:13" ht="14.1" customHeight="1" x14ac:dyDescent="0.4">
      <c r="A404" s="254">
        <f t="shared" ref="A404" si="15">G398</f>
        <v>23</v>
      </c>
      <c r="B404" s="293"/>
      <c r="C404" s="294"/>
      <c r="D404" s="294"/>
      <c r="E404" s="294"/>
      <c r="F404" s="294"/>
      <c r="G404" s="294"/>
      <c r="H404" s="294"/>
      <c r="I404" s="294"/>
      <c r="J404" s="295"/>
      <c r="K404" s="205"/>
      <c r="L404" s="112"/>
      <c r="M404" s="113"/>
    </row>
    <row r="405" spans="1:13" ht="13.2" thickBot="1" x14ac:dyDescent="0.45">
      <c r="A405" s="255">
        <f>G399</f>
        <v>24</v>
      </c>
      <c r="B405" s="276"/>
      <c r="C405" s="277"/>
      <c r="D405" s="277"/>
      <c r="E405" s="277"/>
      <c r="F405" s="277"/>
      <c r="G405" s="277"/>
      <c r="H405" s="277"/>
      <c r="I405" s="277"/>
      <c r="J405" s="278"/>
      <c r="K405" s="201"/>
      <c r="L405" s="128"/>
      <c r="M405" s="129"/>
    </row>
    <row r="406" spans="1:13" s="16" customFormat="1" ht="6" customHeight="1" thickBot="1" x14ac:dyDescent="0.45"/>
    <row r="407" spans="1:13" s="16" customFormat="1" ht="13.2" thickBot="1" x14ac:dyDescent="0.45">
      <c r="A407" s="426" t="s">
        <v>27</v>
      </c>
      <c r="B407" s="427"/>
      <c r="C407" s="427"/>
      <c r="D407" s="427"/>
      <c r="E407" s="428"/>
      <c r="F407" s="188"/>
      <c r="G407" s="429" t="s">
        <v>17</v>
      </c>
      <c r="H407" s="430"/>
      <c r="I407" s="431">
        <f>E410+E422+E460</f>
        <v>13</v>
      </c>
      <c r="J407" s="432"/>
      <c r="K407" s="39"/>
      <c r="L407" s="130" t="s">
        <v>291</v>
      </c>
      <c r="M407" s="259">
        <f>L414+L439+L467</f>
        <v>0</v>
      </c>
    </row>
    <row r="408" spans="1:13" s="16" customFormat="1" ht="24.75" customHeight="1" x14ac:dyDescent="0.4">
      <c r="A408" s="420" t="s">
        <v>12</v>
      </c>
      <c r="B408" s="421"/>
      <c r="C408" s="421"/>
      <c r="D408" s="421"/>
      <c r="E408" s="422"/>
      <c r="F408" s="78"/>
      <c r="G408" s="420" t="s">
        <v>13</v>
      </c>
      <c r="H408" s="421"/>
      <c r="I408" s="421"/>
      <c r="J408" s="422"/>
      <c r="L408" s="286" t="s">
        <v>482</v>
      </c>
      <c r="M408" s="287"/>
    </row>
    <row r="409" spans="1:13" s="16" customFormat="1" ht="25.2" x14ac:dyDescent="0.4">
      <c r="A409" s="254" t="s">
        <v>20</v>
      </c>
      <c r="B409" s="53" t="s">
        <v>0</v>
      </c>
      <c r="C409" s="238" t="s">
        <v>7</v>
      </c>
      <c r="D409" s="257" t="s">
        <v>1</v>
      </c>
      <c r="E409" s="54" t="s">
        <v>6</v>
      </c>
      <c r="G409" s="55" t="s">
        <v>8</v>
      </c>
      <c r="H409" s="5" t="s">
        <v>9</v>
      </c>
      <c r="I409" s="221" t="s">
        <v>10</v>
      </c>
      <c r="J409" s="240" t="s">
        <v>11</v>
      </c>
      <c r="L409" s="254" t="s">
        <v>2</v>
      </c>
      <c r="M409" s="240" t="s">
        <v>3</v>
      </c>
    </row>
    <row r="410" spans="1:13" ht="37.799999999999997" x14ac:dyDescent="0.4">
      <c r="A410" s="419">
        <v>2.1</v>
      </c>
      <c r="B410" s="131" t="s">
        <v>514</v>
      </c>
      <c r="C410" s="132" t="s">
        <v>28</v>
      </c>
      <c r="D410" s="237" t="s">
        <v>412</v>
      </c>
      <c r="E410" s="315">
        <v>4</v>
      </c>
      <c r="F410" s="39"/>
      <c r="G410" s="225">
        <v>25</v>
      </c>
      <c r="H410" s="6" t="s">
        <v>399</v>
      </c>
      <c r="I410" s="172">
        <f>J410*$E$410</f>
        <v>1</v>
      </c>
      <c r="J410" s="14">
        <v>0.25</v>
      </c>
      <c r="K410" s="194"/>
      <c r="L410" s="173">
        <f>M410*$E$410</f>
        <v>0</v>
      </c>
      <c r="M410" s="11"/>
    </row>
    <row r="411" spans="1:13" ht="27" customHeight="1" x14ac:dyDescent="0.4">
      <c r="A411" s="412"/>
      <c r="B411" s="302" t="s">
        <v>175</v>
      </c>
      <c r="C411" s="299" t="s">
        <v>497</v>
      </c>
      <c r="D411" s="299" t="s">
        <v>403</v>
      </c>
      <c r="E411" s="316"/>
      <c r="F411" s="39"/>
      <c r="G411" s="225">
        <v>26</v>
      </c>
      <c r="H411" s="6" t="s">
        <v>400</v>
      </c>
      <c r="I411" s="172">
        <f t="shared" ref="I411:I412" si="16">J411*$E$410</f>
        <v>1</v>
      </c>
      <c r="J411" s="15">
        <v>0.25</v>
      </c>
      <c r="K411" s="60"/>
      <c r="L411" s="173">
        <f t="shared" ref="L411:L412" si="17">M411*$E$410</f>
        <v>0</v>
      </c>
      <c r="M411" s="12"/>
    </row>
    <row r="412" spans="1:13" x14ac:dyDescent="0.4">
      <c r="A412" s="412"/>
      <c r="B412" s="302"/>
      <c r="C412" s="300"/>
      <c r="D412" s="300"/>
      <c r="E412" s="316"/>
      <c r="F412" s="39"/>
      <c r="G412" s="225">
        <v>27</v>
      </c>
      <c r="H412" s="6" t="s">
        <v>401</v>
      </c>
      <c r="I412" s="172">
        <f t="shared" si="16"/>
        <v>1</v>
      </c>
      <c r="J412" s="15">
        <v>0.25</v>
      </c>
      <c r="K412" s="60"/>
      <c r="L412" s="173">
        <f t="shared" si="17"/>
        <v>0</v>
      </c>
      <c r="M412" s="12"/>
    </row>
    <row r="413" spans="1:13" ht="25.2" x14ac:dyDescent="0.4">
      <c r="A413" s="412"/>
      <c r="B413" s="302"/>
      <c r="C413" s="300"/>
      <c r="D413" s="300"/>
      <c r="E413" s="316"/>
      <c r="F413" s="39"/>
      <c r="G413" s="225">
        <v>28</v>
      </c>
      <c r="H413" s="6" t="s">
        <v>402</v>
      </c>
      <c r="I413" s="172">
        <f>J413*$E$410</f>
        <v>1</v>
      </c>
      <c r="J413" s="15">
        <v>0.25</v>
      </c>
      <c r="K413" s="60"/>
      <c r="L413" s="173">
        <f>M413*$E$410</f>
        <v>0</v>
      </c>
      <c r="M413" s="12"/>
    </row>
    <row r="414" spans="1:13" ht="17.25" customHeight="1" thickBot="1" x14ac:dyDescent="0.45">
      <c r="A414" s="413"/>
      <c r="B414" s="133"/>
      <c r="C414" s="134"/>
      <c r="D414" s="134"/>
      <c r="E414" s="317"/>
      <c r="F414" s="39"/>
      <c r="G414" s="318" t="s">
        <v>14</v>
      </c>
      <c r="H414" s="319"/>
      <c r="I414" s="180">
        <f>SUM(I410:I413)</f>
        <v>4</v>
      </c>
      <c r="J414" s="59">
        <f>SUM(J410:J413)</f>
        <v>1</v>
      </c>
      <c r="K414" s="60"/>
      <c r="L414" s="181">
        <f>SUM(L410:L413)</f>
        <v>0</v>
      </c>
      <c r="M414" s="59">
        <f>SUM(M410:M413)</f>
        <v>0</v>
      </c>
    </row>
    <row r="415" spans="1:13" s="16" customFormat="1" ht="6" customHeight="1" thickBot="1" x14ac:dyDescent="0.45"/>
    <row r="416" spans="1:13" s="16" customFormat="1" ht="14.25" customHeight="1" x14ac:dyDescent="0.4">
      <c r="A416" s="423" t="s">
        <v>523</v>
      </c>
      <c r="B416" s="424"/>
      <c r="C416" s="424"/>
      <c r="D416" s="424"/>
      <c r="E416" s="424"/>
      <c r="F416" s="424"/>
      <c r="G416" s="424"/>
      <c r="H416" s="424"/>
      <c r="I416" s="424"/>
      <c r="J416" s="425"/>
      <c r="K416" s="195"/>
      <c r="L416" s="110" t="s">
        <v>153</v>
      </c>
      <c r="M416" s="135" t="s">
        <v>174</v>
      </c>
    </row>
    <row r="417" spans="1:13" ht="16.5" customHeight="1" x14ac:dyDescent="0.4">
      <c r="A417" s="254">
        <f>G410</f>
        <v>25</v>
      </c>
      <c r="B417" s="433"/>
      <c r="C417" s="433"/>
      <c r="D417" s="433"/>
      <c r="E417" s="433"/>
      <c r="F417" s="433"/>
      <c r="G417" s="433"/>
      <c r="H417" s="433"/>
      <c r="I417" s="433"/>
      <c r="J417" s="434"/>
      <c r="K417" s="196"/>
      <c r="L417" s="112"/>
      <c r="M417" s="113"/>
    </row>
    <row r="418" spans="1:13" x14ac:dyDescent="0.4">
      <c r="A418" s="254">
        <f t="shared" ref="A418:A419" si="18">G411</f>
        <v>26</v>
      </c>
      <c r="B418" s="433"/>
      <c r="C418" s="433"/>
      <c r="D418" s="433"/>
      <c r="E418" s="433"/>
      <c r="F418" s="433"/>
      <c r="G418" s="433"/>
      <c r="H418" s="433"/>
      <c r="I418" s="433"/>
      <c r="J418" s="434"/>
      <c r="K418" s="196"/>
      <c r="L418" s="112"/>
      <c r="M418" s="113"/>
    </row>
    <row r="419" spans="1:13" x14ac:dyDescent="0.4">
      <c r="A419" s="254">
        <f t="shared" si="18"/>
        <v>27</v>
      </c>
      <c r="B419" s="433"/>
      <c r="C419" s="433"/>
      <c r="D419" s="433"/>
      <c r="E419" s="433"/>
      <c r="F419" s="433"/>
      <c r="G419" s="433"/>
      <c r="H419" s="433"/>
      <c r="I419" s="433"/>
      <c r="J419" s="434"/>
      <c r="K419" s="196"/>
      <c r="L419" s="112"/>
      <c r="M419" s="113"/>
    </row>
    <row r="420" spans="1:13" ht="13.2" thickBot="1" x14ac:dyDescent="0.45">
      <c r="A420" s="255">
        <f>G413</f>
        <v>28</v>
      </c>
      <c r="B420" s="435"/>
      <c r="C420" s="435"/>
      <c r="D420" s="435"/>
      <c r="E420" s="435"/>
      <c r="F420" s="435"/>
      <c r="G420" s="435"/>
      <c r="H420" s="435"/>
      <c r="I420" s="435"/>
      <c r="J420" s="436"/>
      <c r="K420" s="196"/>
      <c r="L420" s="114"/>
      <c r="M420" s="115"/>
    </row>
    <row r="421" spans="1:13" s="16" customFormat="1" ht="6" customHeight="1" thickBot="1" x14ac:dyDescent="0.45"/>
    <row r="422" spans="1:13" ht="37.799999999999997" x14ac:dyDescent="0.4">
      <c r="A422" s="392">
        <v>2.2000000000000002</v>
      </c>
      <c r="B422" s="104" t="s">
        <v>29</v>
      </c>
      <c r="C422" s="245" t="s">
        <v>31</v>
      </c>
      <c r="D422" s="256" t="s">
        <v>404</v>
      </c>
      <c r="E422" s="416">
        <v>5</v>
      </c>
      <c r="F422" s="16"/>
      <c r="G422" s="224">
        <v>29</v>
      </c>
      <c r="H422" s="13" t="s">
        <v>505</v>
      </c>
      <c r="I422" s="176">
        <f t="shared" ref="I422:I438" si="19">J422*$E$422</f>
        <v>0.5</v>
      </c>
      <c r="J422" s="1">
        <v>0.1</v>
      </c>
      <c r="K422" s="198"/>
      <c r="L422" s="177">
        <f t="shared" ref="L422:L438" si="20">M422*$E$422</f>
        <v>0</v>
      </c>
      <c r="M422" s="9"/>
    </row>
    <row r="423" spans="1:13" ht="15" customHeight="1" x14ac:dyDescent="0.4">
      <c r="A423" s="393"/>
      <c r="B423" s="136" t="s">
        <v>21</v>
      </c>
      <c r="C423" s="386" t="s">
        <v>30</v>
      </c>
      <c r="D423" s="437" t="s">
        <v>338</v>
      </c>
      <c r="E423" s="417"/>
      <c r="F423" s="16"/>
      <c r="G423" s="225">
        <v>30</v>
      </c>
      <c r="H423" s="6" t="s">
        <v>405</v>
      </c>
      <c r="I423" s="172">
        <f t="shared" si="19"/>
        <v>0.1</v>
      </c>
      <c r="J423" s="2">
        <v>0.02</v>
      </c>
      <c r="K423" s="198"/>
      <c r="L423" s="173">
        <f t="shared" si="20"/>
        <v>0</v>
      </c>
      <c r="M423" s="10"/>
    </row>
    <row r="424" spans="1:13" ht="54" customHeight="1" x14ac:dyDescent="0.4">
      <c r="A424" s="393"/>
      <c r="B424" s="305" t="s">
        <v>293</v>
      </c>
      <c r="C424" s="386"/>
      <c r="D424" s="437"/>
      <c r="E424" s="417"/>
      <c r="F424" s="16"/>
      <c r="G424" s="225">
        <v>31</v>
      </c>
      <c r="H424" s="6" t="s">
        <v>406</v>
      </c>
      <c r="I424" s="172">
        <f t="shared" si="19"/>
        <v>0.5</v>
      </c>
      <c r="J424" s="2">
        <v>0.1</v>
      </c>
      <c r="K424" s="198"/>
      <c r="L424" s="173">
        <f t="shared" si="20"/>
        <v>0</v>
      </c>
      <c r="M424" s="10"/>
    </row>
    <row r="425" spans="1:13" x14ac:dyDescent="0.4">
      <c r="A425" s="393"/>
      <c r="B425" s="305"/>
      <c r="C425" s="386"/>
      <c r="D425" s="437"/>
      <c r="E425" s="417"/>
      <c r="F425" s="16"/>
      <c r="G425" s="225">
        <v>32</v>
      </c>
      <c r="H425" s="6" t="s">
        <v>407</v>
      </c>
      <c r="I425" s="172">
        <f t="shared" si="19"/>
        <v>0.2</v>
      </c>
      <c r="J425" s="2">
        <v>0.04</v>
      </c>
      <c r="K425" s="198"/>
      <c r="L425" s="173">
        <f t="shared" si="20"/>
        <v>0</v>
      </c>
      <c r="M425" s="10"/>
    </row>
    <row r="426" spans="1:13" x14ac:dyDescent="0.4">
      <c r="A426" s="393"/>
      <c r="B426" s="305"/>
      <c r="C426" s="350" t="s">
        <v>32</v>
      </c>
      <c r="D426" s="437" t="s">
        <v>339</v>
      </c>
      <c r="E426" s="417"/>
      <c r="F426" s="16"/>
      <c r="G426" s="225">
        <v>33</v>
      </c>
      <c r="H426" s="6" t="s">
        <v>294</v>
      </c>
      <c r="I426" s="172">
        <f t="shared" si="19"/>
        <v>0.1</v>
      </c>
      <c r="J426" s="2">
        <v>0.02</v>
      </c>
      <c r="K426" s="3"/>
      <c r="L426" s="173">
        <f t="shared" si="20"/>
        <v>0</v>
      </c>
      <c r="M426" s="10"/>
    </row>
    <row r="427" spans="1:13" x14ac:dyDescent="0.4">
      <c r="A427" s="393"/>
      <c r="B427" s="305"/>
      <c r="C427" s="349"/>
      <c r="D427" s="437"/>
      <c r="E427" s="417"/>
      <c r="F427" s="16"/>
      <c r="G427" s="225">
        <v>34</v>
      </c>
      <c r="H427" s="235" t="s">
        <v>295</v>
      </c>
      <c r="I427" s="172">
        <f t="shared" si="19"/>
        <v>0.1</v>
      </c>
      <c r="J427" s="2">
        <v>0.02</v>
      </c>
      <c r="K427" s="3"/>
      <c r="L427" s="173">
        <f t="shared" si="20"/>
        <v>0</v>
      </c>
      <c r="M427" s="10"/>
    </row>
    <row r="428" spans="1:13" x14ac:dyDescent="0.4">
      <c r="A428" s="393"/>
      <c r="B428" s="305"/>
      <c r="C428" s="350" t="s">
        <v>33</v>
      </c>
      <c r="D428" s="299" t="s">
        <v>413</v>
      </c>
      <c r="E428" s="417"/>
      <c r="F428" s="16"/>
      <c r="G428" s="225">
        <v>35</v>
      </c>
      <c r="H428" s="6" t="s">
        <v>476</v>
      </c>
      <c r="I428" s="172">
        <f t="shared" si="19"/>
        <v>0.15</v>
      </c>
      <c r="J428" s="2">
        <v>0.03</v>
      </c>
      <c r="K428" s="3"/>
      <c r="L428" s="173">
        <f t="shared" si="20"/>
        <v>0</v>
      </c>
      <c r="M428" s="10"/>
    </row>
    <row r="429" spans="1:13" x14ac:dyDescent="0.4">
      <c r="A429" s="393"/>
      <c r="B429" s="305"/>
      <c r="C429" s="349"/>
      <c r="D429" s="300"/>
      <c r="E429" s="417"/>
      <c r="F429" s="16"/>
      <c r="G429" s="225">
        <v>36</v>
      </c>
      <c r="H429" s="6" t="s">
        <v>397</v>
      </c>
      <c r="I429" s="172">
        <f t="shared" si="19"/>
        <v>0.15</v>
      </c>
      <c r="J429" s="2">
        <v>0.03</v>
      </c>
      <c r="K429" s="3"/>
      <c r="L429" s="173">
        <f t="shared" si="20"/>
        <v>0</v>
      </c>
      <c r="M429" s="10"/>
    </row>
    <row r="430" spans="1:13" x14ac:dyDescent="0.4">
      <c r="A430" s="393"/>
      <c r="B430" s="305"/>
      <c r="C430" s="349"/>
      <c r="D430" s="300"/>
      <c r="E430" s="417"/>
      <c r="F430" s="16"/>
      <c r="G430" s="225">
        <v>37</v>
      </c>
      <c r="H430" s="6" t="s">
        <v>213</v>
      </c>
      <c r="I430" s="172">
        <f t="shared" si="19"/>
        <v>0.1</v>
      </c>
      <c r="J430" s="2">
        <v>0.02</v>
      </c>
      <c r="K430" s="3"/>
      <c r="L430" s="173">
        <f t="shared" si="20"/>
        <v>0</v>
      </c>
      <c r="M430" s="10"/>
    </row>
    <row r="431" spans="1:13" ht="37.799999999999997" x14ac:dyDescent="0.4">
      <c r="A431" s="393"/>
      <c r="B431" s="438" t="s">
        <v>161</v>
      </c>
      <c r="C431" s="244" t="s">
        <v>144</v>
      </c>
      <c r="D431" s="221" t="s">
        <v>340</v>
      </c>
      <c r="E431" s="417"/>
      <c r="F431" s="16"/>
      <c r="G431" s="225">
        <v>38</v>
      </c>
      <c r="H431" s="6" t="s">
        <v>506</v>
      </c>
      <c r="I431" s="172">
        <f t="shared" si="19"/>
        <v>0.5</v>
      </c>
      <c r="J431" s="2">
        <v>0.1</v>
      </c>
      <c r="K431" s="3"/>
      <c r="L431" s="173">
        <f t="shared" si="20"/>
        <v>0</v>
      </c>
      <c r="M431" s="10"/>
    </row>
    <row r="432" spans="1:13" x14ac:dyDescent="0.4">
      <c r="A432" s="393"/>
      <c r="B432" s="302"/>
      <c r="C432" s="350" t="s">
        <v>163</v>
      </c>
      <c r="D432" s="437" t="s">
        <v>341</v>
      </c>
      <c r="E432" s="417"/>
      <c r="F432" s="16"/>
      <c r="G432" s="225">
        <v>39</v>
      </c>
      <c r="H432" s="6" t="s">
        <v>235</v>
      </c>
      <c r="I432" s="172">
        <f t="shared" si="19"/>
        <v>0.4</v>
      </c>
      <c r="J432" s="2">
        <v>0.08</v>
      </c>
      <c r="K432" s="3"/>
      <c r="L432" s="173">
        <f t="shared" si="20"/>
        <v>0</v>
      </c>
      <c r="M432" s="10"/>
    </row>
    <row r="433" spans="1:13" ht="25.2" x14ac:dyDescent="0.4">
      <c r="A433" s="393"/>
      <c r="B433" s="302"/>
      <c r="C433" s="349"/>
      <c r="D433" s="437"/>
      <c r="E433" s="417"/>
      <c r="F433" s="16"/>
      <c r="G433" s="225">
        <v>40</v>
      </c>
      <c r="H433" s="6" t="s">
        <v>406</v>
      </c>
      <c r="I433" s="172">
        <f t="shared" si="19"/>
        <v>0.4</v>
      </c>
      <c r="J433" s="2">
        <v>0.08</v>
      </c>
      <c r="K433" s="3"/>
      <c r="L433" s="173">
        <f t="shared" si="20"/>
        <v>0</v>
      </c>
      <c r="M433" s="10"/>
    </row>
    <row r="434" spans="1:13" x14ac:dyDescent="0.4">
      <c r="A434" s="393"/>
      <c r="B434" s="302"/>
      <c r="C434" s="349"/>
      <c r="D434" s="437"/>
      <c r="E434" s="417"/>
      <c r="F434" s="16"/>
      <c r="G434" s="225">
        <v>41</v>
      </c>
      <c r="H434" s="6" t="s">
        <v>407</v>
      </c>
      <c r="I434" s="172">
        <f t="shared" si="19"/>
        <v>0.4</v>
      </c>
      <c r="J434" s="2">
        <v>0.08</v>
      </c>
      <c r="K434" s="3"/>
      <c r="L434" s="173">
        <f t="shared" si="20"/>
        <v>0</v>
      </c>
      <c r="M434" s="10"/>
    </row>
    <row r="435" spans="1:13" x14ac:dyDescent="0.4">
      <c r="A435" s="393"/>
      <c r="B435" s="302"/>
      <c r="C435" s="350" t="s">
        <v>498</v>
      </c>
      <c r="D435" s="299" t="s">
        <v>342</v>
      </c>
      <c r="E435" s="417"/>
      <c r="F435" s="16"/>
      <c r="G435" s="225">
        <v>42</v>
      </c>
      <c r="H435" s="6" t="s">
        <v>530</v>
      </c>
      <c r="I435" s="172">
        <f t="shared" si="19"/>
        <v>0.25</v>
      </c>
      <c r="J435" s="2">
        <v>0.05</v>
      </c>
      <c r="K435" s="3"/>
      <c r="L435" s="173">
        <f t="shared" si="20"/>
        <v>0</v>
      </c>
      <c r="M435" s="10"/>
    </row>
    <row r="436" spans="1:13" x14ac:dyDescent="0.4">
      <c r="A436" s="393"/>
      <c r="B436" s="302"/>
      <c r="C436" s="349"/>
      <c r="D436" s="300"/>
      <c r="E436" s="417"/>
      <c r="F436" s="16"/>
      <c r="G436" s="225">
        <v>43</v>
      </c>
      <c r="H436" s="6" t="s">
        <v>397</v>
      </c>
      <c r="I436" s="172">
        <f t="shared" si="19"/>
        <v>0.3</v>
      </c>
      <c r="J436" s="2">
        <v>0.06</v>
      </c>
      <c r="K436" s="3"/>
      <c r="L436" s="173">
        <f t="shared" si="20"/>
        <v>0</v>
      </c>
      <c r="M436" s="10"/>
    </row>
    <row r="437" spans="1:13" x14ac:dyDescent="0.4">
      <c r="A437" s="393"/>
      <c r="B437" s="302"/>
      <c r="C437" s="349"/>
      <c r="D437" s="300"/>
      <c r="E437" s="417"/>
      <c r="F437" s="16"/>
      <c r="G437" s="225">
        <v>44</v>
      </c>
      <c r="H437" s="6" t="s">
        <v>213</v>
      </c>
      <c r="I437" s="172">
        <f t="shared" si="19"/>
        <v>0.25</v>
      </c>
      <c r="J437" s="2">
        <v>0.05</v>
      </c>
      <c r="K437" s="3"/>
      <c r="L437" s="173">
        <f t="shared" si="20"/>
        <v>0</v>
      </c>
      <c r="M437" s="10"/>
    </row>
    <row r="438" spans="1:13" ht="58.5" customHeight="1" x14ac:dyDescent="0.4">
      <c r="A438" s="393"/>
      <c r="B438" s="438" t="s">
        <v>162</v>
      </c>
      <c r="C438" s="350" t="s">
        <v>164</v>
      </c>
      <c r="D438" s="299" t="s">
        <v>343</v>
      </c>
      <c r="E438" s="417"/>
      <c r="F438" s="16"/>
      <c r="G438" s="225">
        <v>45</v>
      </c>
      <c r="H438" s="6" t="s">
        <v>512</v>
      </c>
      <c r="I438" s="172">
        <f t="shared" si="19"/>
        <v>0.6</v>
      </c>
      <c r="J438" s="2">
        <v>0.12</v>
      </c>
      <c r="K438" s="3"/>
      <c r="L438" s="173">
        <f t="shared" si="20"/>
        <v>0</v>
      </c>
      <c r="M438" s="10"/>
    </row>
    <row r="439" spans="1:13" ht="17.25" customHeight="1" thickBot="1" x14ac:dyDescent="0.45">
      <c r="A439" s="394"/>
      <c r="B439" s="303"/>
      <c r="C439" s="439"/>
      <c r="D439" s="301"/>
      <c r="E439" s="418"/>
      <c r="F439" s="16"/>
      <c r="G439" s="318" t="s">
        <v>14</v>
      </c>
      <c r="H439" s="319"/>
      <c r="I439" s="174">
        <f>SUM(I422:I438)</f>
        <v>5</v>
      </c>
      <c r="J439" s="4">
        <f>SUM(J422:J438)</f>
        <v>1</v>
      </c>
      <c r="K439" s="3"/>
      <c r="L439" s="175">
        <f>SUM(L422:L438)</f>
        <v>0</v>
      </c>
      <c r="M439" s="4">
        <f>SUM(M422:M438)</f>
        <v>0</v>
      </c>
    </row>
    <row r="440" spans="1:13" s="16" customFormat="1" ht="6" customHeight="1" thickBot="1" x14ac:dyDescent="0.45">
      <c r="A440" s="102"/>
      <c r="B440" s="137"/>
      <c r="C440" s="138"/>
      <c r="D440" s="139"/>
      <c r="E440" s="102"/>
      <c r="G440" s="96"/>
      <c r="H440" s="96"/>
      <c r="I440" s="107"/>
      <c r="J440" s="108"/>
      <c r="L440" s="118"/>
      <c r="M440" s="119"/>
    </row>
    <row r="441" spans="1:13" s="16" customFormat="1" ht="13.5" customHeight="1" x14ac:dyDescent="0.4">
      <c r="A441" s="290" t="s">
        <v>523</v>
      </c>
      <c r="B441" s="291"/>
      <c r="C441" s="291"/>
      <c r="D441" s="291"/>
      <c r="E441" s="291"/>
      <c r="F441" s="291"/>
      <c r="G441" s="291"/>
      <c r="H441" s="291"/>
      <c r="I441" s="291"/>
      <c r="J441" s="292"/>
      <c r="K441" s="195"/>
      <c r="L441" s="110" t="s">
        <v>153</v>
      </c>
      <c r="M441" s="135" t="s">
        <v>174</v>
      </c>
    </row>
    <row r="442" spans="1:13" ht="13.5" customHeight="1" x14ac:dyDescent="0.4">
      <c r="A442" s="225">
        <f t="shared" ref="A442:A458" si="21">G422</f>
        <v>29</v>
      </c>
      <c r="B442" s="293"/>
      <c r="C442" s="294"/>
      <c r="D442" s="294"/>
      <c r="E442" s="294"/>
      <c r="F442" s="294"/>
      <c r="G442" s="294"/>
      <c r="H442" s="294"/>
      <c r="I442" s="294"/>
      <c r="J442" s="295"/>
      <c r="K442" s="196"/>
      <c r="L442" s="140"/>
      <c r="M442" s="141"/>
    </row>
    <row r="443" spans="1:13" ht="13.5" customHeight="1" x14ac:dyDescent="0.4">
      <c r="A443" s="225">
        <f t="shared" si="21"/>
        <v>30</v>
      </c>
      <c r="B443" s="293"/>
      <c r="C443" s="294"/>
      <c r="D443" s="294"/>
      <c r="E443" s="294"/>
      <c r="F443" s="294"/>
      <c r="G443" s="294"/>
      <c r="H443" s="294"/>
      <c r="I443" s="294"/>
      <c r="J443" s="295"/>
      <c r="K443" s="196"/>
      <c r="L443" s="140"/>
      <c r="M443" s="141"/>
    </row>
    <row r="444" spans="1:13" ht="13.5" customHeight="1" x14ac:dyDescent="0.4">
      <c r="A444" s="225">
        <f t="shared" si="21"/>
        <v>31</v>
      </c>
      <c r="B444" s="293"/>
      <c r="C444" s="294"/>
      <c r="D444" s="294"/>
      <c r="E444" s="294"/>
      <c r="F444" s="294"/>
      <c r="G444" s="294"/>
      <c r="H444" s="294"/>
      <c r="I444" s="294"/>
      <c r="J444" s="295"/>
      <c r="K444" s="196"/>
      <c r="L444" s="140"/>
      <c r="M444" s="141"/>
    </row>
    <row r="445" spans="1:13" ht="13.5" customHeight="1" x14ac:dyDescent="0.4">
      <c r="A445" s="225">
        <f t="shared" si="21"/>
        <v>32</v>
      </c>
      <c r="B445" s="293"/>
      <c r="C445" s="294"/>
      <c r="D445" s="294"/>
      <c r="E445" s="294"/>
      <c r="F445" s="294"/>
      <c r="G445" s="294"/>
      <c r="H445" s="294"/>
      <c r="I445" s="294"/>
      <c r="J445" s="295"/>
      <c r="K445" s="196"/>
      <c r="L445" s="140"/>
      <c r="M445" s="141"/>
    </row>
    <row r="446" spans="1:13" ht="13.5" customHeight="1" x14ac:dyDescent="0.4">
      <c r="A446" s="225">
        <f t="shared" si="21"/>
        <v>33</v>
      </c>
      <c r="B446" s="293"/>
      <c r="C446" s="294"/>
      <c r="D446" s="294"/>
      <c r="E446" s="294"/>
      <c r="F446" s="294"/>
      <c r="G446" s="294"/>
      <c r="H446" s="294"/>
      <c r="I446" s="294"/>
      <c r="J446" s="295"/>
      <c r="K446" s="196"/>
      <c r="L446" s="140"/>
      <c r="M446" s="141"/>
    </row>
    <row r="447" spans="1:13" ht="13.5" customHeight="1" x14ac:dyDescent="0.4">
      <c r="A447" s="225">
        <f t="shared" si="21"/>
        <v>34</v>
      </c>
      <c r="B447" s="293"/>
      <c r="C447" s="294"/>
      <c r="D447" s="294"/>
      <c r="E447" s="294"/>
      <c r="F447" s="294"/>
      <c r="G447" s="294"/>
      <c r="H447" s="294"/>
      <c r="I447" s="294"/>
      <c r="J447" s="295"/>
      <c r="K447" s="196"/>
      <c r="L447" s="140"/>
      <c r="M447" s="141"/>
    </row>
    <row r="448" spans="1:13" ht="13.5" customHeight="1" x14ac:dyDescent="0.4">
      <c r="A448" s="225">
        <f t="shared" si="21"/>
        <v>35</v>
      </c>
      <c r="B448" s="293"/>
      <c r="C448" s="294"/>
      <c r="D448" s="294"/>
      <c r="E448" s="294"/>
      <c r="F448" s="294"/>
      <c r="G448" s="294"/>
      <c r="H448" s="294"/>
      <c r="I448" s="294"/>
      <c r="J448" s="295"/>
      <c r="K448" s="196"/>
      <c r="L448" s="140"/>
      <c r="M448" s="141"/>
    </row>
    <row r="449" spans="1:13" ht="13.5" customHeight="1" x14ac:dyDescent="0.4">
      <c r="A449" s="225">
        <f t="shared" si="21"/>
        <v>36</v>
      </c>
      <c r="B449" s="293"/>
      <c r="C449" s="294"/>
      <c r="D449" s="294"/>
      <c r="E449" s="294"/>
      <c r="F449" s="294"/>
      <c r="G449" s="294"/>
      <c r="H449" s="294"/>
      <c r="I449" s="294"/>
      <c r="J449" s="295"/>
      <c r="K449" s="196"/>
      <c r="L449" s="140"/>
      <c r="M449" s="141"/>
    </row>
    <row r="450" spans="1:13" ht="13.5" customHeight="1" x14ac:dyDescent="0.4">
      <c r="A450" s="225">
        <f t="shared" si="21"/>
        <v>37</v>
      </c>
      <c r="B450" s="293"/>
      <c r="C450" s="294"/>
      <c r="D450" s="294"/>
      <c r="E450" s="294"/>
      <c r="F450" s="294"/>
      <c r="G450" s="294"/>
      <c r="H450" s="294"/>
      <c r="I450" s="294"/>
      <c r="J450" s="295"/>
      <c r="K450" s="196"/>
      <c r="L450" s="140"/>
      <c r="M450" s="141"/>
    </row>
    <row r="451" spans="1:13" ht="13.5" customHeight="1" x14ac:dyDescent="0.4">
      <c r="A451" s="225">
        <f t="shared" si="21"/>
        <v>38</v>
      </c>
      <c r="B451" s="293"/>
      <c r="C451" s="294"/>
      <c r="D451" s="294"/>
      <c r="E451" s="294"/>
      <c r="F451" s="294"/>
      <c r="G451" s="294"/>
      <c r="H451" s="294"/>
      <c r="I451" s="294"/>
      <c r="J451" s="295"/>
      <c r="K451" s="196"/>
      <c r="L451" s="140"/>
      <c r="M451" s="141"/>
    </row>
    <row r="452" spans="1:13" ht="13.5" customHeight="1" x14ac:dyDescent="0.4">
      <c r="A452" s="225">
        <f t="shared" si="21"/>
        <v>39</v>
      </c>
      <c r="B452" s="293"/>
      <c r="C452" s="294"/>
      <c r="D452" s="294"/>
      <c r="E452" s="294"/>
      <c r="F452" s="294"/>
      <c r="G452" s="294"/>
      <c r="H452" s="294"/>
      <c r="I452" s="294"/>
      <c r="J452" s="295"/>
      <c r="K452" s="196"/>
      <c r="L452" s="140"/>
      <c r="M452" s="141"/>
    </row>
    <row r="453" spans="1:13" ht="13.5" customHeight="1" x14ac:dyDescent="0.4">
      <c r="A453" s="225">
        <f t="shared" si="21"/>
        <v>40</v>
      </c>
      <c r="B453" s="293"/>
      <c r="C453" s="294"/>
      <c r="D453" s="294"/>
      <c r="E453" s="294"/>
      <c r="F453" s="294"/>
      <c r="G453" s="294"/>
      <c r="H453" s="294"/>
      <c r="I453" s="294"/>
      <c r="J453" s="295"/>
      <c r="K453" s="196"/>
      <c r="L453" s="140"/>
      <c r="M453" s="141"/>
    </row>
    <row r="454" spans="1:13" ht="13.5" customHeight="1" x14ac:dyDescent="0.4">
      <c r="A454" s="225">
        <f t="shared" si="21"/>
        <v>41</v>
      </c>
      <c r="B454" s="293"/>
      <c r="C454" s="294"/>
      <c r="D454" s="294"/>
      <c r="E454" s="294"/>
      <c r="F454" s="294"/>
      <c r="G454" s="294"/>
      <c r="H454" s="294"/>
      <c r="I454" s="294"/>
      <c r="J454" s="295"/>
      <c r="K454" s="196"/>
      <c r="L454" s="140"/>
      <c r="M454" s="141"/>
    </row>
    <row r="455" spans="1:13" ht="13.5" customHeight="1" x14ac:dyDescent="0.4">
      <c r="A455" s="225">
        <f t="shared" si="21"/>
        <v>42</v>
      </c>
      <c r="B455" s="293"/>
      <c r="C455" s="294"/>
      <c r="D455" s="294"/>
      <c r="E455" s="294"/>
      <c r="F455" s="294"/>
      <c r="G455" s="294"/>
      <c r="H455" s="294"/>
      <c r="I455" s="294"/>
      <c r="J455" s="295"/>
      <c r="K455" s="196"/>
      <c r="L455" s="140"/>
      <c r="M455" s="141"/>
    </row>
    <row r="456" spans="1:13" ht="13.5" customHeight="1" x14ac:dyDescent="0.4">
      <c r="A456" s="225">
        <f t="shared" si="21"/>
        <v>43</v>
      </c>
      <c r="B456" s="293"/>
      <c r="C456" s="294"/>
      <c r="D456" s="294"/>
      <c r="E456" s="294"/>
      <c r="F456" s="294"/>
      <c r="G456" s="294"/>
      <c r="H456" s="294"/>
      <c r="I456" s="294"/>
      <c r="J456" s="295"/>
      <c r="K456" s="196"/>
      <c r="L456" s="140"/>
      <c r="M456" s="141"/>
    </row>
    <row r="457" spans="1:13" ht="13.5" customHeight="1" x14ac:dyDescent="0.4">
      <c r="A457" s="225">
        <f t="shared" si="21"/>
        <v>44</v>
      </c>
      <c r="B457" s="293"/>
      <c r="C457" s="294"/>
      <c r="D457" s="294"/>
      <c r="E457" s="294"/>
      <c r="F457" s="294"/>
      <c r="G457" s="294"/>
      <c r="H457" s="294"/>
      <c r="I457" s="294"/>
      <c r="J457" s="295"/>
      <c r="K457" s="196"/>
      <c r="L457" s="140"/>
      <c r="M457" s="141"/>
    </row>
    <row r="458" spans="1:13" ht="13.5" customHeight="1" thickBot="1" x14ac:dyDescent="0.45">
      <c r="A458" s="226">
        <f t="shared" si="21"/>
        <v>45</v>
      </c>
      <c r="B458" s="276"/>
      <c r="C458" s="277"/>
      <c r="D458" s="277"/>
      <c r="E458" s="277"/>
      <c r="F458" s="277"/>
      <c r="G458" s="277"/>
      <c r="H458" s="277"/>
      <c r="I458" s="277"/>
      <c r="J458" s="278"/>
      <c r="K458" s="196"/>
      <c r="L458" s="164"/>
      <c r="M458" s="165"/>
    </row>
    <row r="459" spans="1:13" s="16" customFormat="1" ht="6" customHeight="1" thickBot="1" x14ac:dyDescent="0.45"/>
    <row r="460" spans="1:13" x14ac:dyDescent="0.4">
      <c r="A460" s="392">
        <v>2.2999999999999998</v>
      </c>
      <c r="B460" s="126" t="s">
        <v>34</v>
      </c>
      <c r="C460" s="408" t="s">
        <v>35</v>
      </c>
      <c r="D460" s="410" t="s">
        <v>344</v>
      </c>
      <c r="E460" s="416">
        <v>4</v>
      </c>
      <c r="F460" s="16"/>
      <c r="G460" s="224">
        <v>46</v>
      </c>
      <c r="H460" s="13" t="s">
        <v>267</v>
      </c>
      <c r="I460" s="176">
        <f>J460*$E$460</f>
        <v>1</v>
      </c>
      <c r="J460" s="1">
        <v>0.25</v>
      </c>
      <c r="K460" s="198"/>
      <c r="L460" s="177">
        <f>M460*$E$460</f>
        <v>0</v>
      </c>
      <c r="M460" s="9"/>
    </row>
    <row r="461" spans="1:13" x14ac:dyDescent="0.4">
      <c r="A461" s="407"/>
      <c r="B461" s="127" t="s">
        <v>21</v>
      </c>
      <c r="C461" s="409"/>
      <c r="D461" s="388"/>
      <c r="E461" s="417"/>
      <c r="F461" s="16"/>
      <c r="G461" s="225">
        <v>47</v>
      </c>
      <c r="H461" s="69" t="s">
        <v>408</v>
      </c>
      <c r="I461" s="172">
        <f t="shared" ref="I461:I465" si="22">J461*$E$460</f>
        <v>1</v>
      </c>
      <c r="J461" s="2">
        <v>0.25</v>
      </c>
      <c r="K461" s="198"/>
      <c r="L461" s="173">
        <f t="shared" ref="L461:L465" si="23">M461*$E$460</f>
        <v>0</v>
      </c>
      <c r="M461" s="10"/>
    </row>
    <row r="462" spans="1:13" ht="37.799999999999997" x14ac:dyDescent="0.4">
      <c r="A462" s="393"/>
      <c r="B462" s="222" t="s">
        <v>414</v>
      </c>
      <c r="C462" s="386"/>
      <c r="D462" s="388"/>
      <c r="E462" s="417"/>
      <c r="F462" s="16"/>
      <c r="G462" s="225">
        <v>48</v>
      </c>
      <c r="H462" s="70" t="s">
        <v>409</v>
      </c>
      <c r="I462" s="172">
        <f t="shared" si="22"/>
        <v>1</v>
      </c>
      <c r="J462" s="2">
        <v>0.25</v>
      </c>
      <c r="K462" s="198"/>
      <c r="L462" s="173">
        <f t="shared" si="23"/>
        <v>0</v>
      </c>
      <c r="M462" s="10"/>
    </row>
    <row r="463" spans="1:13" ht="25.2" x14ac:dyDescent="0.4">
      <c r="A463" s="393"/>
      <c r="B463" s="438" t="s">
        <v>165</v>
      </c>
      <c r="C463" s="386" t="s">
        <v>145</v>
      </c>
      <c r="D463" s="388" t="s">
        <v>345</v>
      </c>
      <c r="E463" s="417"/>
      <c r="F463" s="16"/>
      <c r="G463" s="225">
        <v>49</v>
      </c>
      <c r="H463" s="6" t="s">
        <v>531</v>
      </c>
      <c r="I463" s="172">
        <f t="shared" si="22"/>
        <v>0.25</v>
      </c>
      <c r="J463" s="2">
        <v>6.25E-2</v>
      </c>
      <c r="K463" s="198"/>
      <c r="L463" s="173">
        <f t="shared" si="23"/>
        <v>0</v>
      </c>
      <c r="M463" s="10"/>
    </row>
    <row r="464" spans="1:13" x14ac:dyDescent="0.4">
      <c r="A464" s="393"/>
      <c r="B464" s="302"/>
      <c r="C464" s="386"/>
      <c r="D464" s="388"/>
      <c r="E464" s="417"/>
      <c r="F464" s="16"/>
      <c r="G464" s="225">
        <v>50</v>
      </c>
      <c r="H464" s="69" t="s">
        <v>410</v>
      </c>
      <c r="I464" s="172">
        <f t="shared" si="22"/>
        <v>0.25</v>
      </c>
      <c r="J464" s="2">
        <v>6.25E-2</v>
      </c>
      <c r="K464" s="198"/>
      <c r="L464" s="173">
        <f t="shared" si="23"/>
        <v>0</v>
      </c>
      <c r="M464" s="10"/>
    </row>
    <row r="465" spans="1:13" x14ac:dyDescent="0.4">
      <c r="A465" s="393"/>
      <c r="B465" s="443"/>
      <c r="C465" s="386"/>
      <c r="D465" s="388"/>
      <c r="E465" s="417"/>
      <c r="F465" s="16"/>
      <c r="G465" s="225">
        <v>51</v>
      </c>
      <c r="H465" s="70" t="s">
        <v>268</v>
      </c>
      <c r="I465" s="172">
        <f t="shared" si="22"/>
        <v>0.25</v>
      </c>
      <c r="J465" s="2">
        <v>6.25E-2</v>
      </c>
      <c r="K465" s="198"/>
      <c r="L465" s="173">
        <f t="shared" si="23"/>
        <v>0</v>
      </c>
      <c r="M465" s="10"/>
    </row>
    <row r="466" spans="1:13" ht="25.2" x14ac:dyDescent="0.4">
      <c r="A466" s="393"/>
      <c r="B466" s="438" t="s">
        <v>166</v>
      </c>
      <c r="C466" s="386" t="s">
        <v>171</v>
      </c>
      <c r="D466" s="388" t="s">
        <v>346</v>
      </c>
      <c r="E466" s="417"/>
      <c r="F466" s="16"/>
      <c r="G466" s="225">
        <v>52</v>
      </c>
      <c r="H466" s="69" t="s">
        <v>491</v>
      </c>
      <c r="I466" s="172">
        <f>J466*$E$460</f>
        <v>0.25</v>
      </c>
      <c r="J466" s="2">
        <v>6.25E-2</v>
      </c>
      <c r="K466" s="198"/>
      <c r="L466" s="173">
        <f>M466*$E$460</f>
        <v>0</v>
      </c>
      <c r="M466" s="10"/>
    </row>
    <row r="467" spans="1:13" ht="17.25" customHeight="1" thickBot="1" x14ac:dyDescent="0.45">
      <c r="A467" s="394"/>
      <c r="B467" s="303"/>
      <c r="C467" s="387"/>
      <c r="D467" s="389"/>
      <c r="E467" s="418"/>
      <c r="F467" s="16"/>
      <c r="G467" s="390" t="s">
        <v>14</v>
      </c>
      <c r="H467" s="391"/>
      <c r="I467" s="174">
        <f>SUM(I460:I466)</f>
        <v>4</v>
      </c>
      <c r="J467" s="4">
        <f>SUM(J460:J466)</f>
        <v>1</v>
      </c>
      <c r="K467" s="204"/>
      <c r="L467" s="175">
        <f>SUM(L460:L466)</f>
        <v>0</v>
      </c>
      <c r="M467" s="4">
        <f>SUM(M460:M466)</f>
        <v>0</v>
      </c>
    </row>
    <row r="468" spans="1:13" s="16" customFormat="1" ht="6" customHeight="1" thickBot="1" x14ac:dyDescent="0.45">
      <c r="I468" s="3"/>
    </row>
    <row r="469" spans="1:13" s="16" customFormat="1" ht="13.5" customHeight="1" x14ac:dyDescent="0.4">
      <c r="A469" s="290" t="s">
        <v>523</v>
      </c>
      <c r="B469" s="291"/>
      <c r="C469" s="291"/>
      <c r="D469" s="291"/>
      <c r="E469" s="291"/>
      <c r="F469" s="291"/>
      <c r="G469" s="291"/>
      <c r="H469" s="291"/>
      <c r="I469" s="291"/>
      <c r="J469" s="292"/>
      <c r="K469" s="195"/>
      <c r="L469" s="249" t="s">
        <v>153</v>
      </c>
      <c r="M469" s="250" t="s">
        <v>174</v>
      </c>
    </row>
    <row r="470" spans="1:13" x14ac:dyDescent="0.4">
      <c r="A470" s="254">
        <f>G460</f>
        <v>46</v>
      </c>
      <c r="B470" s="293"/>
      <c r="C470" s="294"/>
      <c r="D470" s="294"/>
      <c r="E470" s="294"/>
      <c r="F470" s="294"/>
      <c r="G470" s="294"/>
      <c r="H470" s="294"/>
      <c r="I470" s="294"/>
      <c r="J470" s="295"/>
      <c r="K470" s="196"/>
      <c r="L470" s="112"/>
      <c r="M470" s="113"/>
    </row>
    <row r="471" spans="1:13" x14ac:dyDescent="0.4">
      <c r="A471" s="254">
        <f t="shared" ref="A471:A475" si="24">G461</f>
        <v>47</v>
      </c>
      <c r="B471" s="293"/>
      <c r="C471" s="294"/>
      <c r="D471" s="294"/>
      <c r="E471" s="294"/>
      <c r="F471" s="294"/>
      <c r="G471" s="294"/>
      <c r="H471" s="294"/>
      <c r="I471" s="294"/>
      <c r="J471" s="295"/>
      <c r="K471" s="196"/>
      <c r="L471" s="100"/>
      <c r="M471" s="101"/>
    </row>
    <row r="472" spans="1:13" x14ac:dyDescent="0.4">
      <c r="A472" s="254">
        <f t="shared" si="24"/>
        <v>48</v>
      </c>
      <c r="B472" s="293"/>
      <c r="C472" s="294"/>
      <c r="D472" s="294"/>
      <c r="E472" s="294"/>
      <c r="F472" s="294"/>
      <c r="G472" s="294"/>
      <c r="H472" s="294"/>
      <c r="I472" s="294"/>
      <c r="J472" s="295"/>
      <c r="K472" s="196"/>
      <c r="L472" s="100"/>
      <c r="M472" s="101"/>
    </row>
    <row r="473" spans="1:13" x14ac:dyDescent="0.4">
      <c r="A473" s="254">
        <f t="shared" si="24"/>
        <v>49</v>
      </c>
      <c r="B473" s="293"/>
      <c r="C473" s="294"/>
      <c r="D473" s="294"/>
      <c r="E473" s="294"/>
      <c r="F473" s="294"/>
      <c r="G473" s="294"/>
      <c r="H473" s="294"/>
      <c r="I473" s="294"/>
      <c r="J473" s="295"/>
      <c r="K473" s="196"/>
      <c r="L473" s="112"/>
      <c r="M473" s="113"/>
    </row>
    <row r="474" spans="1:13" x14ac:dyDescent="0.4">
      <c r="A474" s="254">
        <f t="shared" si="24"/>
        <v>50</v>
      </c>
      <c r="B474" s="293"/>
      <c r="C474" s="294"/>
      <c r="D474" s="294"/>
      <c r="E474" s="294"/>
      <c r="F474" s="294"/>
      <c r="G474" s="294"/>
      <c r="H474" s="294"/>
      <c r="I474" s="294"/>
      <c r="J474" s="295"/>
      <c r="K474" s="196"/>
      <c r="L474" s="112"/>
      <c r="M474" s="113"/>
    </row>
    <row r="475" spans="1:13" x14ac:dyDescent="0.4">
      <c r="A475" s="254">
        <f t="shared" si="24"/>
        <v>51</v>
      </c>
      <c r="B475" s="293"/>
      <c r="C475" s="294"/>
      <c r="D475" s="294"/>
      <c r="E475" s="294"/>
      <c r="F475" s="294"/>
      <c r="G475" s="294"/>
      <c r="H475" s="294"/>
      <c r="I475" s="294"/>
      <c r="J475" s="295"/>
      <c r="K475" s="196"/>
      <c r="L475" s="112"/>
      <c r="M475" s="113"/>
    </row>
    <row r="476" spans="1:13" ht="13.2" thickBot="1" x14ac:dyDescent="0.45">
      <c r="A476" s="255">
        <f>G466</f>
        <v>52</v>
      </c>
      <c r="B476" s="276"/>
      <c r="C476" s="277"/>
      <c r="D476" s="277"/>
      <c r="E476" s="277"/>
      <c r="F476" s="277"/>
      <c r="G476" s="277"/>
      <c r="H476" s="277"/>
      <c r="I476" s="277"/>
      <c r="J476" s="278"/>
      <c r="K476" s="196"/>
      <c r="L476" s="114"/>
      <c r="M476" s="115"/>
    </row>
    <row r="477" spans="1:13" s="16" customFormat="1" ht="6" customHeight="1" thickBot="1" x14ac:dyDescent="0.45"/>
    <row r="478" spans="1:13" s="16" customFormat="1" ht="13.2" thickBot="1" x14ac:dyDescent="0.45">
      <c r="A478" s="426" t="s">
        <v>37</v>
      </c>
      <c r="B478" s="427"/>
      <c r="C478" s="427"/>
      <c r="D478" s="427"/>
      <c r="E478" s="428"/>
      <c r="F478" s="188"/>
      <c r="G478" s="429" t="s">
        <v>36</v>
      </c>
      <c r="H478" s="430"/>
      <c r="I478" s="431">
        <f>E481+E489+E525+E533</f>
        <v>8</v>
      </c>
      <c r="J478" s="432"/>
      <c r="K478" s="39"/>
      <c r="L478" s="130" t="s">
        <v>291</v>
      </c>
      <c r="M478" s="259">
        <f>L483+L505+L527+L539</f>
        <v>1.9999999999999998</v>
      </c>
    </row>
    <row r="479" spans="1:13" s="16" customFormat="1" ht="26.25" customHeight="1" x14ac:dyDescent="0.4">
      <c r="A479" s="420" t="s">
        <v>12</v>
      </c>
      <c r="B479" s="421"/>
      <c r="C479" s="421"/>
      <c r="D479" s="421"/>
      <c r="E479" s="422"/>
      <c r="F479" s="78"/>
      <c r="G479" s="420" t="s">
        <v>13</v>
      </c>
      <c r="H479" s="421"/>
      <c r="I479" s="421"/>
      <c r="J479" s="422"/>
      <c r="L479" s="286" t="s">
        <v>482</v>
      </c>
      <c r="M479" s="287"/>
    </row>
    <row r="480" spans="1:13" s="16" customFormat="1" ht="25.2" x14ac:dyDescent="0.4">
      <c r="A480" s="254" t="s">
        <v>20</v>
      </c>
      <c r="B480" s="53" t="s">
        <v>0</v>
      </c>
      <c r="C480" s="238" t="s">
        <v>7</v>
      </c>
      <c r="D480" s="257" t="s">
        <v>1</v>
      </c>
      <c r="E480" s="54" t="s">
        <v>6</v>
      </c>
      <c r="G480" s="55" t="s">
        <v>8</v>
      </c>
      <c r="H480" s="5" t="s">
        <v>9</v>
      </c>
      <c r="I480" s="221" t="s">
        <v>10</v>
      </c>
      <c r="J480" s="240" t="s">
        <v>11</v>
      </c>
      <c r="L480" s="254" t="s">
        <v>2</v>
      </c>
      <c r="M480" s="240" t="s">
        <v>3</v>
      </c>
    </row>
    <row r="481" spans="1:13" x14ac:dyDescent="0.4">
      <c r="A481" s="411">
        <v>3.1</v>
      </c>
      <c r="B481" s="56" t="s">
        <v>38</v>
      </c>
      <c r="C481" s="299" t="s">
        <v>39</v>
      </c>
      <c r="D481" s="299" t="s">
        <v>347</v>
      </c>
      <c r="E481" s="414">
        <v>1</v>
      </c>
      <c r="F481" s="39"/>
      <c r="G481" s="225">
        <v>53</v>
      </c>
      <c r="H481" s="6" t="s">
        <v>296</v>
      </c>
      <c r="I481" s="172">
        <f>J481*$E$481</f>
        <v>0.2</v>
      </c>
      <c r="J481" s="14">
        <v>0.2</v>
      </c>
      <c r="K481" s="194"/>
      <c r="L481" s="173">
        <f>M481*$E$481</f>
        <v>0</v>
      </c>
      <c r="M481" s="11"/>
    </row>
    <row r="482" spans="1:13" ht="16.5" customHeight="1" x14ac:dyDescent="0.4">
      <c r="A482" s="412"/>
      <c r="B482" s="58" t="s">
        <v>21</v>
      </c>
      <c r="C482" s="300"/>
      <c r="D482" s="300"/>
      <c r="E482" s="414"/>
      <c r="F482" s="39"/>
      <c r="G482" s="225">
        <v>54</v>
      </c>
      <c r="H482" s="6" t="s">
        <v>411</v>
      </c>
      <c r="I482" s="172">
        <f>J482*$E$481</f>
        <v>0.8</v>
      </c>
      <c r="J482" s="14">
        <v>0.8</v>
      </c>
      <c r="K482" s="194"/>
      <c r="L482" s="173">
        <f>M482*$E$481</f>
        <v>0</v>
      </c>
      <c r="M482" s="11"/>
    </row>
    <row r="483" spans="1:13" ht="38.4" thickBot="1" x14ac:dyDescent="0.45">
      <c r="A483" s="413"/>
      <c r="B483" s="236" t="s">
        <v>297</v>
      </c>
      <c r="C483" s="301"/>
      <c r="D483" s="301"/>
      <c r="E483" s="415"/>
      <c r="F483" s="39"/>
      <c r="G483" s="318" t="s">
        <v>14</v>
      </c>
      <c r="H483" s="319"/>
      <c r="I483" s="180">
        <f>SUM(I481:I482)</f>
        <v>1</v>
      </c>
      <c r="J483" s="59">
        <f>SUM(J481:J482)</f>
        <v>1</v>
      </c>
      <c r="K483" s="60"/>
      <c r="L483" s="181">
        <f>SUM(L481:L482)</f>
        <v>0</v>
      </c>
      <c r="M483" s="59">
        <f>SUM(M481:M482)</f>
        <v>0</v>
      </c>
    </row>
    <row r="484" spans="1:13" s="16" customFormat="1" ht="6" customHeight="1" thickBot="1" x14ac:dyDescent="0.45">
      <c r="A484" s="94"/>
      <c r="B484" s="95"/>
      <c r="C484" s="94"/>
      <c r="D484" s="105"/>
      <c r="E484" s="94"/>
      <c r="F484" s="39"/>
      <c r="G484" s="96"/>
      <c r="H484" s="96"/>
      <c r="I484" s="97"/>
      <c r="J484" s="98"/>
      <c r="K484" s="39"/>
      <c r="L484" s="97"/>
      <c r="M484" s="99"/>
    </row>
    <row r="485" spans="1:13" s="16" customFormat="1" ht="13.5" customHeight="1" x14ac:dyDescent="0.4">
      <c r="A485" s="290" t="s">
        <v>523</v>
      </c>
      <c r="B485" s="291"/>
      <c r="C485" s="291"/>
      <c r="D485" s="291"/>
      <c r="E485" s="291"/>
      <c r="F485" s="291"/>
      <c r="G485" s="291"/>
      <c r="H485" s="291"/>
      <c r="I485" s="291"/>
      <c r="J485" s="292"/>
      <c r="K485" s="195"/>
      <c r="L485" s="249" t="s">
        <v>153</v>
      </c>
      <c r="M485" s="250" t="s">
        <v>174</v>
      </c>
    </row>
    <row r="486" spans="1:13" x14ac:dyDescent="0.4">
      <c r="A486" s="254">
        <f>G481</f>
        <v>53</v>
      </c>
      <c r="B486" s="293"/>
      <c r="C486" s="294"/>
      <c r="D486" s="294"/>
      <c r="E486" s="294"/>
      <c r="F486" s="294"/>
      <c r="G486" s="294"/>
      <c r="H486" s="294"/>
      <c r="I486" s="294"/>
      <c r="J486" s="295"/>
      <c r="K486" s="196"/>
      <c r="L486" s="112"/>
      <c r="M486" s="113"/>
    </row>
    <row r="487" spans="1:13" ht="13.2" thickBot="1" x14ac:dyDescent="0.45">
      <c r="A487" s="255">
        <f>G482</f>
        <v>54</v>
      </c>
      <c r="B487" s="276"/>
      <c r="C487" s="277"/>
      <c r="D487" s="277"/>
      <c r="E487" s="277"/>
      <c r="F487" s="277"/>
      <c r="G487" s="277"/>
      <c r="H487" s="277"/>
      <c r="I487" s="277"/>
      <c r="J487" s="278"/>
      <c r="K487" s="31"/>
      <c r="L487" s="142"/>
      <c r="M487" s="143"/>
    </row>
    <row r="488" spans="1:13" s="16" customFormat="1" ht="6" customHeight="1" thickBot="1" x14ac:dyDescent="0.45">
      <c r="A488" s="94"/>
      <c r="B488" s="95"/>
      <c r="C488" s="94"/>
      <c r="D488" s="95"/>
      <c r="E488" s="94"/>
      <c r="F488" s="39"/>
      <c r="G488" s="51"/>
      <c r="H488" s="105"/>
      <c r="I488" s="97"/>
      <c r="J488" s="98"/>
      <c r="K488" s="39"/>
      <c r="L488" s="97"/>
      <c r="M488" s="98"/>
    </row>
    <row r="489" spans="1:13" ht="13.5" customHeight="1" x14ac:dyDescent="0.4">
      <c r="A489" s="392">
        <v>3.2</v>
      </c>
      <c r="B489" s="104" t="s">
        <v>40</v>
      </c>
      <c r="C489" s="348" t="s">
        <v>499</v>
      </c>
      <c r="D489" s="347" t="s">
        <v>348</v>
      </c>
      <c r="E489" s="416">
        <v>4</v>
      </c>
      <c r="F489" s="16"/>
      <c r="G489" s="224">
        <v>55</v>
      </c>
      <c r="H489" s="13" t="s">
        <v>606</v>
      </c>
      <c r="I489" s="170">
        <f t="shared" ref="I489:I504" si="25">J489*$E$489</f>
        <v>0.2</v>
      </c>
      <c r="J489" s="1">
        <v>0.05</v>
      </c>
      <c r="K489" s="198"/>
      <c r="L489" s="171">
        <f t="shared" ref="L489:L504" si="26">M489*$E$489</f>
        <v>0</v>
      </c>
      <c r="M489" s="9"/>
    </row>
    <row r="490" spans="1:13" ht="25.2" x14ac:dyDescent="0.4">
      <c r="A490" s="393"/>
      <c r="B490" s="58" t="s">
        <v>21</v>
      </c>
      <c r="C490" s="349"/>
      <c r="D490" s="300"/>
      <c r="E490" s="417"/>
      <c r="F490" s="16"/>
      <c r="G490" s="225">
        <v>56</v>
      </c>
      <c r="H490" s="6" t="s">
        <v>607</v>
      </c>
      <c r="I490" s="172">
        <f t="shared" si="25"/>
        <v>0.2</v>
      </c>
      <c r="J490" s="2">
        <v>0.05</v>
      </c>
      <c r="K490" s="198"/>
      <c r="L490" s="173">
        <f t="shared" si="26"/>
        <v>0</v>
      </c>
      <c r="M490" s="10"/>
    </row>
    <row r="491" spans="1:13" ht="25.2" x14ac:dyDescent="0.4">
      <c r="A491" s="393"/>
      <c r="B491" s="144" t="s">
        <v>298</v>
      </c>
      <c r="C491" s="349"/>
      <c r="D491" s="300"/>
      <c r="E491" s="417"/>
      <c r="F491" s="16"/>
      <c r="G491" s="225">
        <v>57</v>
      </c>
      <c r="H491" s="6" t="s">
        <v>608</v>
      </c>
      <c r="I491" s="172">
        <f t="shared" si="25"/>
        <v>0.2</v>
      </c>
      <c r="J491" s="2">
        <v>0.05</v>
      </c>
      <c r="K491" s="3"/>
      <c r="L491" s="173">
        <f t="shared" si="26"/>
        <v>0</v>
      </c>
      <c r="M491" s="10"/>
    </row>
    <row r="492" spans="1:13" ht="25.2" x14ac:dyDescent="0.4">
      <c r="A492" s="393"/>
      <c r="B492" s="144"/>
      <c r="C492" s="349"/>
      <c r="D492" s="300"/>
      <c r="E492" s="417"/>
      <c r="F492" s="16"/>
      <c r="G492" s="225">
        <v>58</v>
      </c>
      <c r="H492" s="6" t="s">
        <v>609</v>
      </c>
      <c r="I492" s="172">
        <f t="shared" si="25"/>
        <v>0.2</v>
      </c>
      <c r="J492" s="2">
        <v>0.05</v>
      </c>
      <c r="K492" s="3"/>
      <c r="L492" s="173">
        <f t="shared" si="26"/>
        <v>0</v>
      </c>
      <c r="M492" s="10"/>
    </row>
    <row r="493" spans="1:13" ht="25.2" x14ac:dyDescent="0.4">
      <c r="A493" s="393"/>
      <c r="B493" s="144"/>
      <c r="C493" s="349"/>
      <c r="D493" s="300"/>
      <c r="E493" s="417"/>
      <c r="F493" s="16"/>
      <c r="G493" s="225">
        <v>59</v>
      </c>
      <c r="H493" s="6" t="s">
        <v>610</v>
      </c>
      <c r="I493" s="172">
        <f t="shared" si="25"/>
        <v>0.2</v>
      </c>
      <c r="J493" s="2">
        <v>0.05</v>
      </c>
      <c r="K493" s="3"/>
      <c r="L493" s="173">
        <f t="shared" si="26"/>
        <v>0</v>
      </c>
      <c r="M493" s="10"/>
    </row>
    <row r="494" spans="1:13" ht="25.2" x14ac:dyDescent="0.4">
      <c r="A494" s="393"/>
      <c r="B494" s="144"/>
      <c r="C494" s="349"/>
      <c r="D494" s="300"/>
      <c r="E494" s="417"/>
      <c r="F494" s="16"/>
      <c r="G494" s="225">
        <v>60</v>
      </c>
      <c r="H494" s="6" t="s">
        <v>539</v>
      </c>
      <c r="I494" s="172">
        <f t="shared" si="25"/>
        <v>0.2</v>
      </c>
      <c r="J494" s="2">
        <v>0.05</v>
      </c>
      <c r="K494" s="3"/>
      <c r="L494" s="173">
        <f t="shared" si="26"/>
        <v>0</v>
      </c>
      <c r="M494" s="10"/>
    </row>
    <row r="495" spans="1:13" ht="25.2" x14ac:dyDescent="0.4">
      <c r="A495" s="393"/>
      <c r="B495" s="144"/>
      <c r="C495" s="349"/>
      <c r="D495" s="300"/>
      <c r="E495" s="417"/>
      <c r="F495" s="16"/>
      <c r="G495" s="225">
        <v>61</v>
      </c>
      <c r="H495" s="6" t="s">
        <v>611</v>
      </c>
      <c r="I495" s="172">
        <f t="shared" si="25"/>
        <v>0.2</v>
      </c>
      <c r="J495" s="2">
        <v>0.05</v>
      </c>
      <c r="K495" s="3"/>
      <c r="L495" s="173">
        <f t="shared" si="26"/>
        <v>0</v>
      </c>
      <c r="M495" s="10"/>
    </row>
    <row r="496" spans="1:13" ht="25.2" x14ac:dyDescent="0.4">
      <c r="A496" s="393"/>
      <c r="B496" s="144"/>
      <c r="C496" s="442"/>
      <c r="D496" s="441"/>
      <c r="E496" s="417"/>
      <c r="F496" s="16"/>
      <c r="G496" s="225">
        <v>62</v>
      </c>
      <c r="H496" s="6" t="s">
        <v>612</v>
      </c>
      <c r="I496" s="172">
        <f t="shared" si="25"/>
        <v>0.2</v>
      </c>
      <c r="J496" s="2">
        <v>0.05</v>
      </c>
      <c r="K496" s="3"/>
      <c r="L496" s="173">
        <f t="shared" si="26"/>
        <v>0</v>
      </c>
      <c r="M496" s="10"/>
    </row>
    <row r="497" spans="1:13" ht="13.5" customHeight="1" x14ac:dyDescent="0.4">
      <c r="A497" s="393"/>
      <c r="B497" s="144"/>
      <c r="C497" s="350" t="s">
        <v>41</v>
      </c>
      <c r="D497" s="299" t="s">
        <v>349</v>
      </c>
      <c r="E497" s="417"/>
      <c r="F497" s="16"/>
      <c r="G497" s="225">
        <v>63</v>
      </c>
      <c r="H497" s="6" t="s">
        <v>415</v>
      </c>
      <c r="I497" s="172">
        <f t="shared" si="25"/>
        <v>0.3</v>
      </c>
      <c r="J497" s="2">
        <v>7.4999999999999997E-2</v>
      </c>
      <c r="K497" s="3"/>
      <c r="L497" s="173">
        <f t="shared" si="26"/>
        <v>0</v>
      </c>
      <c r="M497" s="10"/>
    </row>
    <row r="498" spans="1:13" x14ac:dyDescent="0.4">
      <c r="A498" s="393"/>
      <c r="B498" s="144"/>
      <c r="C498" s="349"/>
      <c r="D498" s="300"/>
      <c r="E498" s="417"/>
      <c r="F498" s="16"/>
      <c r="G498" s="225">
        <v>64</v>
      </c>
      <c r="H498" s="6" t="s">
        <v>416</v>
      </c>
      <c r="I498" s="172">
        <f t="shared" si="25"/>
        <v>0.3</v>
      </c>
      <c r="J498" s="2">
        <v>7.4999999999999997E-2</v>
      </c>
      <c r="K498" s="3"/>
      <c r="L498" s="173">
        <f t="shared" si="26"/>
        <v>0</v>
      </c>
      <c r="M498" s="10"/>
    </row>
    <row r="499" spans="1:13" x14ac:dyDescent="0.4">
      <c r="A499" s="393"/>
      <c r="B499" s="144"/>
      <c r="C499" s="349"/>
      <c r="D499" s="300"/>
      <c r="E499" s="417"/>
      <c r="F499" s="16"/>
      <c r="G499" s="225">
        <v>65</v>
      </c>
      <c r="H499" s="6" t="s">
        <v>417</v>
      </c>
      <c r="I499" s="172">
        <f t="shared" si="25"/>
        <v>0.3</v>
      </c>
      <c r="J499" s="2">
        <v>7.4999999999999997E-2</v>
      </c>
      <c r="K499" s="3"/>
      <c r="L499" s="173">
        <f t="shared" si="26"/>
        <v>0</v>
      </c>
      <c r="M499" s="10"/>
    </row>
    <row r="500" spans="1:13" x14ac:dyDescent="0.4">
      <c r="A500" s="393"/>
      <c r="B500" s="144"/>
      <c r="C500" s="349"/>
      <c r="D500" s="300"/>
      <c r="E500" s="417"/>
      <c r="F500" s="16"/>
      <c r="G500" s="225">
        <v>66</v>
      </c>
      <c r="H500" s="6" t="s">
        <v>532</v>
      </c>
      <c r="I500" s="172">
        <f t="shared" si="25"/>
        <v>0.3</v>
      </c>
      <c r="J500" s="2">
        <v>7.4999999999999997E-2</v>
      </c>
      <c r="K500" s="3"/>
      <c r="L500" s="173">
        <f t="shared" si="26"/>
        <v>0</v>
      </c>
      <c r="M500" s="10"/>
    </row>
    <row r="501" spans="1:13" x14ac:dyDescent="0.4">
      <c r="A501" s="393"/>
      <c r="B501" s="144"/>
      <c r="C501" s="349"/>
      <c r="D501" s="300"/>
      <c r="E501" s="417"/>
      <c r="F501" s="16"/>
      <c r="G501" s="225">
        <v>67</v>
      </c>
      <c r="H501" s="6" t="s">
        <v>212</v>
      </c>
      <c r="I501" s="172">
        <f t="shared" si="25"/>
        <v>0.32</v>
      </c>
      <c r="J501" s="2">
        <v>0.08</v>
      </c>
      <c r="K501" s="3"/>
      <c r="L501" s="173">
        <f t="shared" si="26"/>
        <v>0</v>
      </c>
      <c r="M501" s="10"/>
    </row>
    <row r="502" spans="1:13" ht="25.2" x14ac:dyDescent="0.4">
      <c r="A502" s="393"/>
      <c r="B502" s="144"/>
      <c r="C502" s="349"/>
      <c r="D502" s="300"/>
      <c r="E502" s="417"/>
      <c r="F502" s="16"/>
      <c r="G502" s="225">
        <v>68</v>
      </c>
      <c r="H502" s="6" t="s">
        <v>507</v>
      </c>
      <c r="I502" s="172">
        <f t="shared" si="25"/>
        <v>0.2</v>
      </c>
      <c r="J502" s="2">
        <v>0.05</v>
      </c>
      <c r="K502" s="3"/>
      <c r="L502" s="173">
        <f t="shared" si="26"/>
        <v>0</v>
      </c>
      <c r="M502" s="10"/>
    </row>
    <row r="503" spans="1:13" x14ac:dyDescent="0.4">
      <c r="A503" s="393"/>
      <c r="B503" s="144"/>
      <c r="C503" s="349"/>
      <c r="D503" s="300"/>
      <c r="E503" s="417"/>
      <c r="F503" s="16"/>
      <c r="G503" s="225">
        <v>69</v>
      </c>
      <c r="H503" s="6" t="s">
        <v>508</v>
      </c>
      <c r="I503" s="172">
        <f t="shared" si="25"/>
        <v>0.28000000000000003</v>
      </c>
      <c r="J503" s="2">
        <v>7.0000000000000007E-2</v>
      </c>
      <c r="K503" s="3"/>
      <c r="L503" s="173">
        <f t="shared" si="26"/>
        <v>0</v>
      </c>
      <c r="M503" s="10"/>
    </row>
    <row r="504" spans="1:13" x14ac:dyDescent="0.4">
      <c r="A504" s="393"/>
      <c r="B504" s="144"/>
      <c r="C504" s="386" t="s">
        <v>565</v>
      </c>
      <c r="D504" s="388" t="s">
        <v>524</v>
      </c>
      <c r="E504" s="417"/>
      <c r="F504" s="16"/>
      <c r="G504" s="225">
        <v>70</v>
      </c>
      <c r="H504" s="6" t="s">
        <v>269</v>
      </c>
      <c r="I504" s="172">
        <f t="shared" si="25"/>
        <v>0.4</v>
      </c>
      <c r="J504" s="2">
        <v>0.1</v>
      </c>
      <c r="K504" s="3"/>
      <c r="L504" s="173">
        <f t="shared" si="26"/>
        <v>0</v>
      </c>
      <c r="M504" s="10"/>
    </row>
    <row r="505" spans="1:13" ht="13.2" thickBot="1" x14ac:dyDescent="0.45">
      <c r="A505" s="394"/>
      <c r="B505" s="133"/>
      <c r="C505" s="387"/>
      <c r="D505" s="389"/>
      <c r="E505" s="418"/>
      <c r="F505" s="16"/>
      <c r="G505" s="318" t="s">
        <v>14</v>
      </c>
      <c r="H505" s="319"/>
      <c r="I505" s="174">
        <f>SUM(I489:I504)</f>
        <v>3.9999999999999996</v>
      </c>
      <c r="J505" s="4">
        <f>SUM(J489:J504)</f>
        <v>0.99999999999999989</v>
      </c>
      <c r="K505" s="3"/>
      <c r="L505" s="175">
        <f>SUM(L489:L504)</f>
        <v>0</v>
      </c>
      <c r="M505" s="4">
        <f>SUM(M489:M504)</f>
        <v>0</v>
      </c>
    </row>
    <row r="506" spans="1:13" s="16" customFormat="1" ht="6" customHeight="1" thickBot="1" x14ac:dyDescent="0.45">
      <c r="A506" s="102"/>
      <c r="B506" s="95"/>
      <c r="C506" s="102"/>
      <c r="D506" s="105"/>
      <c r="E506" s="102"/>
      <c r="G506" s="96"/>
      <c r="H506" s="96"/>
      <c r="I506" s="107"/>
      <c r="J506" s="108"/>
      <c r="L506" s="118"/>
      <c r="M506" s="119"/>
    </row>
    <row r="507" spans="1:13" s="16" customFormat="1" ht="13.5" customHeight="1" x14ac:dyDescent="0.4">
      <c r="A507" s="290" t="s">
        <v>523</v>
      </c>
      <c r="B507" s="291"/>
      <c r="C507" s="291"/>
      <c r="D507" s="291"/>
      <c r="E507" s="291"/>
      <c r="F507" s="291"/>
      <c r="G507" s="291"/>
      <c r="H507" s="291"/>
      <c r="I507" s="291"/>
      <c r="J507" s="292"/>
      <c r="K507" s="195"/>
      <c r="L507" s="110" t="s">
        <v>153</v>
      </c>
      <c r="M507" s="111" t="s">
        <v>174</v>
      </c>
    </row>
    <row r="508" spans="1:13" x14ac:dyDescent="0.4">
      <c r="A508" s="254">
        <f t="shared" ref="A508:A523" si="27">G489</f>
        <v>55</v>
      </c>
      <c r="B508" s="293"/>
      <c r="C508" s="294"/>
      <c r="D508" s="294"/>
      <c r="E508" s="294"/>
      <c r="F508" s="294"/>
      <c r="G508" s="294"/>
      <c r="H508" s="294"/>
      <c r="I508" s="294"/>
      <c r="J508" s="295"/>
      <c r="K508" s="196"/>
      <c r="L508" s="112"/>
      <c r="M508" s="113"/>
    </row>
    <row r="509" spans="1:13" x14ac:dyDescent="0.4">
      <c r="A509" s="254">
        <f t="shared" si="27"/>
        <v>56</v>
      </c>
      <c r="B509" s="293"/>
      <c r="C509" s="294"/>
      <c r="D509" s="294"/>
      <c r="E509" s="294"/>
      <c r="F509" s="294"/>
      <c r="G509" s="294"/>
      <c r="H509" s="294"/>
      <c r="I509" s="294"/>
      <c r="J509" s="295"/>
      <c r="K509" s="196"/>
      <c r="L509" s="112"/>
      <c r="M509" s="113"/>
    </row>
    <row r="510" spans="1:13" x14ac:dyDescent="0.4">
      <c r="A510" s="254">
        <f t="shared" si="27"/>
        <v>57</v>
      </c>
      <c r="B510" s="293"/>
      <c r="C510" s="294"/>
      <c r="D510" s="294"/>
      <c r="E510" s="294"/>
      <c r="F510" s="294"/>
      <c r="G510" s="294"/>
      <c r="H510" s="294"/>
      <c r="I510" s="294"/>
      <c r="J510" s="295"/>
      <c r="K510" s="196"/>
      <c r="L510" s="145"/>
      <c r="M510" s="146"/>
    </row>
    <row r="511" spans="1:13" x14ac:dyDescent="0.4">
      <c r="A511" s="254">
        <f t="shared" si="27"/>
        <v>58</v>
      </c>
      <c r="B511" s="293"/>
      <c r="C511" s="294"/>
      <c r="D511" s="294"/>
      <c r="E511" s="294"/>
      <c r="F511" s="294"/>
      <c r="G511" s="294"/>
      <c r="H511" s="294"/>
      <c r="I511" s="294"/>
      <c r="J511" s="295"/>
      <c r="K511" s="196"/>
      <c r="L511" s="145"/>
      <c r="M511" s="146"/>
    </row>
    <row r="512" spans="1:13" x14ac:dyDescent="0.4">
      <c r="A512" s="254">
        <f t="shared" si="27"/>
        <v>59</v>
      </c>
      <c r="B512" s="293"/>
      <c r="C512" s="294"/>
      <c r="D512" s="294"/>
      <c r="E512" s="294"/>
      <c r="F512" s="294"/>
      <c r="G512" s="294"/>
      <c r="H512" s="294"/>
      <c r="I512" s="294"/>
      <c r="J512" s="295"/>
      <c r="K512" s="196"/>
      <c r="L512" s="145"/>
      <c r="M512" s="146"/>
    </row>
    <row r="513" spans="1:13" x14ac:dyDescent="0.4">
      <c r="A513" s="254">
        <f t="shared" si="27"/>
        <v>60</v>
      </c>
      <c r="B513" s="293"/>
      <c r="C513" s="294"/>
      <c r="D513" s="294"/>
      <c r="E513" s="294"/>
      <c r="F513" s="294"/>
      <c r="G513" s="294"/>
      <c r="H513" s="294"/>
      <c r="I513" s="294"/>
      <c r="J513" s="295"/>
      <c r="K513" s="196"/>
      <c r="L513" s="145"/>
      <c r="M513" s="146"/>
    </row>
    <row r="514" spans="1:13" x14ac:dyDescent="0.4">
      <c r="A514" s="254">
        <f t="shared" si="27"/>
        <v>61</v>
      </c>
      <c r="B514" s="293"/>
      <c r="C514" s="294"/>
      <c r="D514" s="294"/>
      <c r="E514" s="294"/>
      <c r="F514" s="294"/>
      <c r="G514" s="294"/>
      <c r="H514" s="294"/>
      <c r="I514" s="294"/>
      <c r="J514" s="295"/>
      <c r="K514" s="196"/>
      <c r="L514" s="145"/>
      <c r="M514" s="146"/>
    </row>
    <row r="515" spans="1:13" x14ac:dyDescent="0.4">
      <c r="A515" s="254">
        <f t="shared" si="27"/>
        <v>62</v>
      </c>
      <c r="B515" s="293"/>
      <c r="C515" s="294"/>
      <c r="D515" s="294"/>
      <c r="E515" s="294"/>
      <c r="F515" s="294"/>
      <c r="G515" s="294"/>
      <c r="H515" s="294"/>
      <c r="I515" s="294"/>
      <c r="J515" s="295"/>
      <c r="K515" s="196"/>
      <c r="L515" s="145"/>
      <c r="M515" s="146"/>
    </row>
    <row r="516" spans="1:13" x14ac:dyDescent="0.4">
      <c r="A516" s="254">
        <f t="shared" si="27"/>
        <v>63</v>
      </c>
      <c r="B516" s="293"/>
      <c r="C516" s="294"/>
      <c r="D516" s="294"/>
      <c r="E516" s="294"/>
      <c r="F516" s="294"/>
      <c r="G516" s="294"/>
      <c r="H516" s="294"/>
      <c r="I516" s="294"/>
      <c r="J516" s="295"/>
      <c r="K516" s="196"/>
      <c r="L516" s="145"/>
      <c r="M516" s="146"/>
    </row>
    <row r="517" spans="1:13" x14ac:dyDescent="0.4">
      <c r="A517" s="254">
        <f t="shared" si="27"/>
        <v>64</v>
      </c>
      <c r="B517" s="293"/>
      <c r="C517" s="294"/>
      <c r="D517" s="294"/>
      <c r="E517" s="294"/>
      <c r="F517" s="294"/>
      <c r="G517" s="294"/>
      <c r="H517" s="294"/>
      <c r="I517" s="294"/>
      <c r="J517" s="295"/>
      <c r="K517" s="196"/>
      <c r="L517" s="145"/>
      <c r="M517" s="146"/>
    </row>
    <row r="518" spans="1:13" x14ac:dyDescent="0.4">
      <c r="A518" s="254">
        <f t="shared" si="27"/>
        <v>65</v>
      </c>
      <c r="B518" s="293"/>
      <c r="C518" s="294"/>
      <c r="D518" s="294"/>
      <c r="E518" s="294"/>
      <c r="F518" s="294"/>
      <c r="G518" s="294"/>
      <c r="H518" s="294"/>
      <c r="I518" s="294"/>
      <c r="J518" s="295"/>
      <c r="K518" s="196"/>
      <c r="L518" s="145"/>
      <c r="M518" s="146"/>
    </row>
    <row r="519" spans="1:13" x14ac:dyDescent="0.4">
      <c r="A519" s="254">
        <f t="shared" si="27"/>
        <v>66</v>
      </c>
      <c r="B519" s="293"/>
      <c r="C519" s="294"/>
      <c r="D519" s="294"/>
      <c r="E519" s="294"/>
      <c r="F519" s="294"/>
      <c r="G519" s="294"/>
      <c r="H519" s="294"/>
      <c r="I519" s="294"/>
      <c r="J519" s="295"/>
      <c r="K519" s="196"/>
      <c r="L519" s="145"/>
      <c r="M519" s="146"/>
    </row>
    <row r="520" spans="1:13" x14ac:dyDescent="0.4">
      <c r="A520" s="254">
        <f t="shared" si="27"/>
        <v>67</v>
      </c>
      <c r="B520" s="293"/>
      <c r="C520" s="294"/>
      <c r="D520" s="294"/>
      <c r="E520" s="294"/>
      <c r="F520" s="294"/>
      <c r="G520" s="294"/>
      <c r="H520" s="294"/>
      <c r="I520" s="294"/>
      <c r="J520" s="295"/>
      <c r="K520" s="196"/>
      <c r="L520" s="145"/>
      <c r="M520" s="146"/>
    </row>
    <row r="521" spans="1:13" x14ac:dyDescent="0.4">
      <c r="A521" s="254">
        <f t="shared" si="27"/>
        <v>68</v>
      </c>
      <c r="B521" s="293"/>
      <c r="C521" s="294"/>
      <c r="D521" s="294"/>
      <c r="E521" s="294"/>
      <c r="F521" s="294"/>
      <c r="G521" s="294"/>
      <c r="H521" s="294"/>
      <c r="I521" s="294"/>
      <c r="J521" s="295"/>
      <c r="K521" s="196"/>
      <c r="L521" s="145"/>
      <c r="M521" s="146"/>
    </row>
    <row r="522" spans="1:13" x14ac:dyDescent="0.4">
      <c r="A522" s="254">
        <f t="shared" si="27"/>
        <v>69</v>
      </c>
      <c r="B522" s="293"/>
      <c r="C522" s="294"/>
      <c r="D522" s="294"/>
      <c r="E522" s="294"/>
      <c r="F522" s="294"/>
      <c r="G522" s="294"/>
      <c r="H522" s="294"/>
      <c r="I522" s="294"/>
      <c r="J522" s="295"/>
      <c r="K522" s="196"/>
      <c r="L522" s="145"/>
      <c r="M522" s="146"/>
    </row>
    <row r="523" spans="1:13" ht="13.2" thickBot="1" x14ac:dyDescent="0.45">
      <c r="A523" s="255">
        <f t="shared" si="27"/>
        <v>70</v>
      </c>
      <c r="B523" s="276"/>
      <c r="C523" s="277"/>
      <c r="D523" s="277"/>
      <c r="E523" s="277"/>
      <c r="F523" s="277"/>
      <c r="G523" s="277"/>
      <c r="H523" s="277"/>
      <c r="I523" s="277"/>
      <c r="J523" s="278"/>
      <c r="K523" s="196"/>
      <c r="L523" s="114"/>
      <c r="M523" s="115"/>
    </row>
    <row r="524" spans="1:13" s="16" customFormat="1" ht="6" customHeight="1" thickBot="1" x14ac:dyDescent="0.45">
      <c r="A524" s="102"/>
      <c r="B524" s="95"/>
      <c r="C524" s="102"/>
      <c r="D524" s="105"/>
      <c r="E524" s="102"/>
      <c r="G524" s="96"/>
      <c r="H524" s="96"/>
      <c r="I524" s="107"/>
      <c r="J524" s="108"/>
      <c r="L524" s="118"/>
      <c r="M524" s="119"/>
    </row>
    <row r="525" spans="1:13" ht="11.25" customHeight="1" x14ac:dyDescent="0.4">
      <c r="A525" s="457">
        <v>3.3</v>
      </c>
      <c r="B525" s="147" t="s">
        <v>475</v>
      </c>
      <c r="C525" s="227" t="s">
        <v>42</v>
      </c>
      <c r="D525" s="229" t="s">
        <v>473</v>
      </c>
      <c r="E525" s="460">
        <v>1</v>
      </c>
      <c r="F525" s="189"/>
      <c r="G525" s="224">
        <v>71</v>
      </c>
      <c r="H525" s="13" t="s">
        <v>425</v>
      </c>
      <c r="I525" s="176">
        <f>J525*$E$525</f>
        <v>0.3</v>
      </c>
      <c r="J525" s="1">
        <v>0.3</v>
      </c>
      <c r="K525" s="206"/>
      <c r="L525" s="177">
        <f>M525*$E$525</f>
        <v>0</v>
      </c>
      <c r="M525" s="9"/>
    </row>
    <row r="526" spans="1:13" ht="11.25" customHeight="1" x14ac:dyDescent="0.4">
      <c r="A526" s="458"/>
      <c r="B526" s="302" t="s">
        <v>418</v>
      </c>
      <c r="C526" s="244" t="s">
        <v>43</v>
      </c>
      <c r="D526" s="299" t="s">
        <v>474</v>
      </c>
      <c r="E526" s="461"/>
      <c r="F526" s="16"/>
      <c r="G526" s="225">
        <v>72</v>
      </c>
      <c r="H526" s="6" t="s">
        <v>424</v>
      </c>
      <c r="I526" s="172">
        <f>J526*$E$525</f>
        <v>0.7</v>
      </c>
      <c r="J526" s="2">
        <v>0.7</v>
      </c>
      <c r="K526" s="206"/>
      <c r="L526" s="173">
        <f>M526*$E$525</f>
        <v>0</v>
      </c>
      <c r="M526" s="10"/>
    </row>
    <row r="527" spans="1:13" ht="17.25" customHeight="1" thickBot="1" x14ac:dyDescent="0.45">
      <c r="A527" s="459"/>
      <c r="B527" s="303"/>
      <c r="C527" s="228"/>
      <c r="D527" s="301"/>
      <c r="E527" s="462"/>
      <c r="F527" s="16"/>
      <c r="G527" s="404" t="s">
        <v>14</v>
      </c>
      <c r="H527" s="405"/>
      <c r="I527" s="174">
        <f>SUM(I525:I526)</f>
        <v>1</v>
      </c>
      <c r="J527" s="4">
        <f>SUM(J525:J526)</f>
        <v>1</v>
      </c>
      <c r="K527" s="207"/>
      <c r="L527" s="175">
        <f>SUM(L525:L526)</f>
        <v>0</v>
      </c>
      <c r="M527" s="4">
        <f>SUM(M525:M526)</f>
        <v>0</v>
      </c>
    </row>
    <row r="528" spans="1:13" s="16" customFormat="1" ht="6" customHeight="1" thickBot="1" x14ac:dyDescent="0.45">
      <c r="A528" s="102"/>
      <c r="B528" s="95"/>
      <c r="C528" s="102"/>
      <c r="D528" s="105"/>
      <c r="E528" s="102"/>
      <c r="G528" s="96"/>
      <c r="H528" s="96"/>
      <c r="I528" s="107"/>
      <c r="J528" s="148"/>
      <c r="K528" s="258"/>
      <c r="L528" s="107"/>
      <c r="M528" s="149"/>
    </row>
    <row r="529" spans="1:13" s="16" customFormat="1" ht="13.5" customHeight="1" x14ac:dyDescent="0.4">
      <c r="A529" s="290" t="s">
        <v>523</v>
      </c>
      <c r="B529" s="291"/>
      <c r="C529" s="291"/>
      <c r="D529" s="291"/>
      <c r="E529" s="291"/>
      <c r="F529" s="291"/>
      <c r="G529" s="291"/>
      <c r="H529" s="291"/>
      <c r="I529" s="291"/>
      <c r="J529" s="292"/>
      <c r="K529" s="195"/>
      <c r="L529" s="110" t="s">
        <v>153</v>
      </c>
      <c r="M529" s="111" t="s">
        <v>174</v>
      </c>
    </row>
    <row r="530" spans="1:13" x14ac:dyDescent="0.4">
      <c r="A530" s="254">
        <f>G525</f>
        <v>71</v>
      </c>
      <c r="B530" s="293"/>
      <c r="C530" s="294"/>
      <c r="D530" s="294"/>
      <c r="E530" s="294"/>
      <c r="F530" s="294"/>
      <c r="G530" s="294"/>
      <c r="H530" s="294"/>
      <c r="I530" s="294"/>
      <c r="J530" s="295"/>
      <c r="K530" s="208"/>
      <c r="L530" s="112"/>
      <c r="M530" s="113"/>
    </row>
    <row r="531" spans="1:13" ht="13.2" thickBot="1" x14ac:dyDescent="0.45">
      <c r="A531" s="255">
        <f>G526</f>
        <v>72</v>
      </c>
      <c r="B531" s="276"/>
      <c r="C531" s="277"/>
      <c r="D531" s="277"/>
      <c r="E531" s="277"/>
      <c r="F531" s="277"/>
      <c r="G531" s="277"/>
      <c r="H531" s="277"/>
      <c r="I531" s="277"/>
      <c r="J531" s="278"/>
      <c r="K531" s="209"/>
      <c r="L531" s="114"/>
      <c r="M531" s="115"/>
    </row>
    <row r="532" spans="1:13" s="16" customFormat="1" ht="4.5" customHeight="1" thickBot="1" x14ac:dyDescent="0.45"/>
    <row r="533" spans="1:13" ht="25.2" x14ac:dyDescent="0.4">
      <c r="A533" s="392">
        <v>3.4</v>
      </c>
      <c r="B533" s="126" t="s">
        <v>44</v>
      </c>
      <c r="C533" s="348" t="s">
        <v>45</v>
      </c>
      <c r="D533" s="347" t="s">
        <v>350</v>
      </c>
      <c r="E533" s="416">
        <v>2</v>
      </c>
      <c r="F533" s="16"/>
      <c r="G533" s="224">
        <v>73</v>
      </c>
      <c r="H533" s="13" t="s">
        <v>426</v>
      </c>
      <c r="I533" s="176">
        <f>J533*$E$533</f>
        <v>1</v>
      </c>
      <c r="J533" s="1">
        <v>0.5</v>
      </c>
      <c r="K533" s="198"/>
      <c r="L533" s="177">
        <f>M533*$E$533</f>
        <v>1</v>
      </c>
      <c r="M533" s="9">
        <v>0.5</v>
      </c>
    </row>
    <row r="534" spans="1:13" x14ac:dyDescent="0.4">
      <c r="A534" s="393"/>
      <c r="B534" s="127" t="s">
        <v>21</v>
      </c>
      <c r="C534" s="349"/>
      <c r="D534" s="300"/>
      <c r="E534" s="417"/>
      <c r="F534" s="16"/>
      <c r="G534" s="225">
        <v>74</v>
      </c>
      <c r="H534" s="6" t="s">
        <v>427</v>
      </c>
      <c r="I534" s="172">
        <f t="shared" ref="I534:I537" si="28">J534*$E$533</f>
        <v>0.2</v>
      </c>
      <c r="J534" s="2">
        <v>0.1</v>
      </c>
      <c r="K534" s="198"/>
      <c r="L534" s="173">
        <f t="shared" ref="L534:L537" si="29">M534*$E$533</f>
        <v>0.2</v>
      </c>
      <c r="M534" s="10">
        <v>0.1</v>
      </c>
    </row>
    <row r="535" spans="1:13" ht="25.2" x14ac:dyDescent="0.4">
      <c r="A535" s="393"/>
      <c r="B535" s="305" t="s">
        <v>578</v>
      </c>
      <c r="C535" s="349"/>
      <c r="D535" s="300"/>
      <c r="E535" s="417"/>
      <c r="F535" s="16"/>
      <c r="G535" s="225">
        <v>75</v>
      </c>
      <c r="H535" s="6" t="s">
        <v>419</v>
      </c>
      <c r="I535" s="172">
        <f t="shared" si="28"/>
        <v>0.2</v>
      </c>
      <c r="J535" s="2">
        <v>0.1</v>
      </c>
      <c r="K535" s="198"/>
      <c r="L535" s="173">
        <f t="shared" si="29"/>
        <v>0.2</v>
      </c>
      <c r="M535" s="10">
        <v>0.1</v>
      </c>
    </row>
    <row r="536" spans="1:13" ht="25.2" x14ac:dyDescent="0.4">
      <c r="A536" s="393"/>
      <c r="B536" s="305"/>
      <c r="C536" s="349"/>
      <c r="D536" s="300"/>
      <c r="E536" s="417"/>
      <c r="F536" s="16"/>
      <c r="G536" s="225">
        <v>76</v>
      </c>
      <c r="H536" s="6" t="s">
        <v>299</v>
      </c>
      <c r="I536" s="172">
        <f t="shared" si="28"/>
        <v>0.2</v>
      </c>
      <c r="J536" s="2">
        <v>0.1</v>
      </c>
      <c r="K536" s="198"/>
      <c r="L536" s="173">
        <f t="shared" si="29"/>
        <v>0.2</v>
      </c>
      <c r="M536" s="10">
        <v>0.1</v>
      </c>
    </row>
    <row r="537" spans="1:13" ht="25.2" x14ac:dyDescent="0.4">
      <c r="A537" s="393"/>
      <c r="B537" s="305"/>
      <c r="C537" s="442"/>
      <c r="D537" s="441"/>
      <c r="E537" s="417"/>
      <c r="F537" s="16"/>
      <c r="G537" s="225">
        <v>77</v>
      </c>
      <c r="H537" s="6" t="s">
        <v>256</v>
      </c>
      <c r="I537" s="172">
        <f t="shared" si="28"/>
        <v>0.2</v>
      </c>
      <c r="J537" s="2">
        <v>0.1</v>
      </c>
      <c r="K537" s="3"/>
      <c r="L537" s="173">
        <f t="shared" si="29"/>
        <v>0.2</v>
      </c>
      <c r="M537" s="10">
        <v>0.1</v>
      </c>
    </row>
    <row r="538" spans="1:13" x14ac:dyDescent="0.4">
      <c r="A538" s="393"/>
      <c r="B538" s="305"/>
      <c r="C538" s="350" t="s">
        <v>500</v>
      </c>
      <c r="D538" s="299" t="s">
        <v>580</v>
      </c>
      <c r="E538" s="417"/>
      <c r="F538" s="16"/>
      <c r="G538" s="225">
        <v>78</v>
      </c>
      <c r="H538" s="6" t="s">
        <v>428</v>
      </c>
      <c r="I538" s="172">
        <f>J538*$E$533</f>
        <v>0.2</v>
      </c>
      <c r="J538" s="2">
        <v>0.1</v>
      </c>
      <c r="K538" s="3"/>
      <c r="L538" s="173">
        <f>M538*$E$533</f>
        <v>0.2</v>
      </c>
      <c r="M538" s="10">
        <v>0.1</v>
      </c>
    </row>
    <row r="539" spans="1:13" ht="13.2" thickBot="1" x14ac:dyDescent="0.45">
      <c r="A539" s="394"/>
      <c r="B539" s="306"/>
      <c r="C539" s="439"/>
      <c r="D539" s="301"/>
      <c r="E539" s="418"/>
      <c r="F539" s="16"/>
      <c r="G539" s="318" t="s">
        <v>14</v>
      </c>
      <c r="H539" s="319"/>
      <c r="I539" s="174">
        <f>SUM(I533:I538)</f>
        <v>1.9999999999999998</v>
      </c>
      <c r="J539" s="4">
        <f>SUM(J533:J538)</f>
        <v>0.99999999999999989</v>
      </c>
      <c r="K539" s="204"/>
      <c r="L539" s="175">
        <f>SUM(L533:L538)</f>
        <v>1.9999999999999998</v>
      </c>
      <c r="M539" s="4">
        <f>SUM(M533:M538)</f>
        <v>0.99999999999999989</v>
      </c>
    </row>
    <row r="540" spans="1:13" s="16" customFormat="1" ht="6" customHeight="1" thickBot="1" x14ac:dyDescent="0.45"/>
    <row r="541" spans="1:13" s="16" customFormat="1" ht="13.5" customHeight="1" x14ac:dyDescent="0.4">
      <c r="A541" s="290" t="s">
        <v>523</v>
      </c>
      <c r="B541" s="291"/>
      <c r="C541" s="291"/>
      <c r="D541" s="291"/>
      <c r="E541" s="291"/>
      <c r="F541" s="291"/>
      <c r="G541" s="291"/>
      <c r="H541" s="291"/>
      <c r="I541" s="291"/>
      <c r="J541" s="292"/>
      <c r="K541" s="195"/>
      <c r="L541" s="110" t="s">
        <v>153</v>
      </c>
      <c r="M541" s="111" t="s">
        <v>174</v>
      </c>
    </row>
    <row r="542" spans="1:13" x14ac:dyDescent="0.4">
      <c r="A542" s="254">
        <f>G533</f>
        <v>73</v>
      </c>
      <c r="B542" s="293"/>
      <c r="C542" s="294"/>
      <c r="D542" s="294"/>
      <c r="E542" s="294"/>
      <c r="F542" s="294"/>
      <c r="G542" s="294"/>
      <c r="H542" s="294"/>
      <c r="I542" s="294"/>
      <c r="J542" s="295"/>
      <c r="K542" s="208"/>
      <c r="L542" s="112"/>
      <c r="M542" s="113"/>
    </row>
    <row r="543" spans="1:13" x14ac:dyDescent="0.4">
      <c r="A543" s="254">
        <f t="shared" ref="A543:A546" si="30">G534</f>
        <v>74</v>
      </c>
      <c r="B543" s="293"/>
      <c r="C543" s="294"/>
      <c r="D543" s="294"/>
      <c r="E543" s="294"/>
      <c r="F543" s="294"/>
      <c r="G543" s="294"/>
      <c r="H543" s="294"/>
      <c r="I543" s="294"/>
      <c r="J543" s="295"/>
      <c r="K543" s="208"/>
      <c r="L543" s="112"/>
      <c r="M543" s="113"/>
    </row>
    <row r="544" spans="1:13" x14ac:dyDescent="0.4">
      <c r="A544" s="254">
        <f t="shared" si="30"/>
        <v>75</v>
      </c>
      <c r="B544" s="293"/>
      <c r="C544" s="294"/>
      <c r="D544" s="294"/>
      <c r="E544" s="294"/>
      <c r="F544" s="294"/>
      <c r="G544" s="294"/>
      <c r="H544" s="294"/>
      <c r="I544" s="294"/>
      <c r="J544" s="295"/>
      <c r="K544" s="208"/>
      <c r="L544" s="112"/>
      <c r="M544" s="113"/>
    </row>
    <row r="545" spans="1:13" x14ac:dyDescent="0.4">
      <c r="A545" s="254">
        <f t="shared" si="30"/>
        <v>76</v>
      </c>
      <c r="B545" s="293"/>
      <c r="C545" s="294"/>
      <c r="D545" s="294"/>
      <c r="E545" s="294"/>
      <c r="F545" s="294"/>
      <c r="G545" s="294"/>
      <c r="H545" s="294"/>
      <c r="I545" s="294"/>
      <c r="J545" s="295"/>
      <c r="K545" s="208"/>
      <c r="L545" s="112"/>
      <c r="M545" s="113"/>
    </row>
    <row r="546" spans="1:13" x14ac:dyDescent="0.4">
      <c r="A546" s="254">
        <f t="shared" si="30"/>
        <v>77</v>
      </c>
      <c r="B546" s="293"/>
      <c r="C546" s="294"/>
      <c r="D546" s="294"/>
      <c r="E546" s="294"/>
      <c r="F546" s="294"/>
      <c r="G546" s="294"/>
      <c r="H546" s="294"/>
      <c r="I546" s="294"/>
      <c r="J546" s="295"/>
      <c r="K546" s="208"/>
      <c r="L546" s="112"/>
      <c r="M546" s="113"/>
    </row>
    <row r="547" spans="1:13" ht="13.2" thickBot="1" x14ac:dyDescent="0.45">
      <c r="A547" s="255">
        <f>G538</f>
        <v>78</v>
      </c>
      <c r="B547" s="276"/>
      <c r="C547" s="277"/>
      <c r="D547" s="277"/>
      <c r="E547" s="277"/>
      <c r="F547" s="277"/>
      <c r="G547" s="277"/>
      <c r="H547" s="277"/>
      <c r="I547" s="277"/>
      <c r="J547" s="278"/>
      <c r="K547" s="208"/>
      <c r="L547" s="114"/>
      <c r="M547" s="115"/>
    </row>
    <row r="548" spans="1:13" s="16" customFormat="1" ht="6" customHeight="1" thickBot="1" x14ac:dyDescent="0.45"/>
    <row r="549" spans="1:13" s="16" customFormat="1" ht="13.2" thickBot="1" x14ac:dyDescent="0.45">
      <c r="A549" s="426" t="s">
        <v>46</v>
      </c>
      <c r="B549" s="427"/>
      <c r="C549" s="427"/>
      <c r="D549" s="427"/>
      <c r="E549" s="428"/>
      <c r="F549" s="188"/>
      <c r="G549" s="429" t="s">
        <v>111</v>
      </c>
      <c r="H549" s="430"/>
      <c r="I549" s="431">
        <f>E552+E572+E588+E598</f>
        <v>35</v>
      </c>
      <c r="J549" s="432"/>
      <c r="K549" s="39"/>
      <c r="L549" s="130" t="s">
        <v>291</v>
      </c>
      <c r="M549" s="259">
        <f>L560+L578+L591+L601</f>
        <v>34.68</v>
      </c>
    </row>
    <row r="550" spans="1:13" s="16" customFormat="1" ht="26.25" customHeight="1" x14ac:dyDescent="0.4">
      <c r="A550" s="444" t="s">
        <v>12</v>
      </c>
      <c r="B550" s="445"/>
      <c r="C550" s="445"/>
      <c r="D550" s="445"/>
      <c r="E550" s="446"/>
      <c r="F550" s="78"/>
      <c r="G550" s="420" t="s">
        <v>13</v>
      </c>
      <c r="H550" s="421"/>
      <c r="I550" s="421"/>
      <c r="J550" s="422"/>
      <c r="L550" s="286" t="s">
        <v>482</v>
      </c>
      <c r="M550" s="287"/>
    </row>
    <row r="551" spans="1:13" s="16" customFormat="1" ht="25.2" x14ac:dyDescent="0.4">
      <c r="A551" s="254" t="s">
        <v>20</v>
      </c>
      <c r="B551" s="53" t="s">
        <v>0</v>
      </c>
      <c r="C551" s="238" t="s">
        <v>7</v>
      </c>
      <c r="D551" s="257" t="s">
        <v>1</v>
      </c>
      <c r="E551" s="54" t="s">
        <v>6</v>
      </c>
      <c r="G551" s="55" t="s">
        <v>8</v>
      </c>
      <c r="H551" s="5" t="s">
        <v>9</v>
      </c>
      <c r="I551" s="221" t="s">
        <v>10</v>
      </c>
      <c r="J551" s="240" t="s">
        <v>11</v>
      </c>
      <c r="L551" s="254" t="s">
        <v>2</v>
      </c>
      <c r="M551" s="240" t="s">
        <v>3</v>
      </c>
    </row>
    <row r="552" spans="1:13" ht="34.5" customHeight="1" x14ac:dyDescent="0.4">
      <c r="A552" s="419">
        <v>4.0999999999999996</v>
      </c>
      <c r="B552" s="56" t="s">
        <v>112</v>
      </c>
      <c r="C552" s="440" t="s">
        <v>113</v>
      </c>
      <c r="D552" s="299" t="s">
        <v>351</v>
      </c>
      <c r="E552" s="414">
        <v>6</v>
      </c>
      <c r="F552" s="39"/>
      <c r="G552" s="225">
        <v>79</v>
      </c>
      <c r="H552" s="6" t="s">
        <v>429</v>
      </c>
      <c r="I552" s="172">
        <f>J552*$E$552</f>
        <v>1.2000000000000002</v>
      </c>
      <c r="J552" s="14">
        <v>0.2</v>
      </c>
      <c r="K552" s="194"/>
      <c r="L552" s="173">
        <f>M552*$E$552</f>
        <v>1.2000000000000002</v>
      </c>
      <c r="M552" s="11">
        <v>0.2</v>
      </c>
    </row>
    <row r="553" spans="1:13" ht="36.75" customHeight="1" x14ac:dyDescent="0.4">
      <c r="A553" s="447"/>
      <c r="B553" s="58" t="s">
        <v>21</v>
      </c>
      <c r="C553" s="440"/>
      <c r="D553" s="300"/>
      <c r="E553" s="414"/>
      <c r="F553" s="39"/>
      <c r="G553" s="225">
        <v>80</v>
      </c>
      <c r="H553" s="71" t="s">
        <v>430</v>
      </c>
      <c r="I553" s="172">
        <f t="shared" ref="I553:I559" si="31">J553*$E$552</f>
        <v>0.89999999999999991</v>
      </c>
      <c r="J553" s="14">
        <v>0.15</v>
      </c>
      <c r="K553" s="194"/>
      <c r="L553" s="173">
        <f t="shared" ref="L553:L559" si="32">M553*$E$552</f>
        <v>0.89999999999999991</v>
      </c>
      <c r="M553" s="11">
        <v>0.15</v>
      </c>
    </row>
    <row r="554" spans="1:13" ht="25.2" x14ac:dyDescent="0.4">
      <c r="A554" s="447"/>
      <c r="B554" s="305" t="s">
        <v>300</v>
      </c>
      <c r="C554" s="440"/>
      <c r="D554" s="300"/>
      <c r="E554" s="414"/>
      <c r="F554" s="39"/>
      <c r="G554" s="225">
        <v>81</v>
      </c>
      <c r="H554" s="6" t="s">
        <v>431</v>
      </c>
      <c r="I554" s="172">
        <f t="shared" si="31"/>
        <v>0.89999999999999991</v>
      </c>
      <c r="J554" s="14">
        <v>0.15</v>
      </c>
      <c r="K554" s="194"/>
      <c r="L554" s="173">
        <f t="shared" si="32"/>
        <v>0.89999999999999991</v>
      </c>
      <c r="M554" s="11">
        <v>0.15</v>
      </c>
    </row>
    <row r="555" spans="1:13" ht="37.799999999999997" x14ac:dyDescent="0.4">
      <c r="A555" s="447"/>
      <c r="B555" s="305"/>
      <c r="C555" s="440"/>
      <c r="D555" s="300"/>
      <c r="E555" s="414"/>
      <c r="F555" s="39"/>
      <c r="G555" s="225">
        <v>82</v>
      </c>
      <c r="H555" s="6" t="s">
        <v>301</v>
      </c>
      <c r="I555" s="172">
        <f t="shared" si="31"/>
        <v>0.60000000000000009</v>
      </c>
      <c r="J555" s="14">
        <v>0.1</v>
      </c>
      <c r="K555" s="194"/>
      <c r="L555" s="173">
        <f t="shared" si="32"/>
        <v>0.60000000000000009</v>
      </c>
      <c r="M555" s="11">
        <v>0.1</v>
      </c>
    </row>
    <row r="556" spans="1:13" ht="16.5" customHeight="1" x14ac:dyDescent="0.4">
      <c r="A556" s="447"/>
      <c r="B556" s="305"/>
      <c r="C556" s="440"/>
      <c r="D556" s="300"/>
      <c r="E556" s="414"/>
      <c r="F556" s="39"/>
      <c r="G556" s="225">
        <v>83</v>
      </c>
      <c r="H556" s="6" t="s">
        <v>302</v>
      </c>
      <c r="I556" s="172">
        <f t="shared" si="31"/>
        <v>0.12</v>
      </c>
      <c r="J556" s="14">
        <v>0.02</v>
      </c>
      <c r="K556" s="194"/>
      <c r="L556" s="173">
        <f t="shared" si="32"/>
        <v>0.12</v>
      </c>
      <c r="M556" s="11">
        <v>0.02</v>
      </c>
    </row>
    <row r="557" spans="1:13" ht="38.25" customHeight="1" x14ac:dyDescent="0.4">
      <c r="A557" s="412"/>
      <c r="B557" s="438" t="s">
        <v>167</v>
      </c>
      <c r="C557" s="299" t="s">
        <v>168</v>
      </c>
      <c r="D557" s="299" t="s">
        <v>352</v>
      </c>
      <c r="E557" s="315"/>
      <c r="F557" s="39"/>
      <c r="G557" s="225">
        <v>84</v>
      </c>
      <c r="H557" s="6" t="s">
        <v>492</v>
      </c>
      <c r="I557" s="172">
        <f t="shared" si="31"/>
        <v>1.2000000000000002</v>
      </c>
      <c r="J557" s="15">
        <v>0.2</v>
      </c>
      <c r="K557" s="194"/>
      <c r="L557" s="173">
        <f t="shared" si="32"/>
        <v>1.2000000000000002</v>
      </c>
      <c r="M557" s="12">
        <v>0.2</v>
      </c>
    </row>
    <row r="558" spans="1:13" ht="27" customHeight="1" x14ac:dyDescent="0.4">
      <c r="A558" s="412"/>
      <c r="B558" s="302"/>
      <c r="C558" s="300"/>
      <c r="D558" s="300"/>
      <c r="E558" s="315"/>
      <c r="F558" s="39"/>
      <c r="G558" s="225">
        <v>85</v>
      </c>
      <c r="H558" s="71" t="s">
        <v>493</v>
      </c>
      <c r="I558" s="172">
        <f t="shared" si="31"/>
        <v>0.89999999999999991</v>
      </c>
      <c r="J558" s="15">
        <v>0.15</v>
      </c>
      <c r="K558" s="194"/>
      <c r="L558" s="173">
        <f t="shared" si="32"/>
        <v>0.72</v>
      </c>
      <c r="M558" s="12">
        <v>0.12</v>
      </c>
    </row>
    <row r="559" spans="1:13" x14ac:dyDescent="0.4">
      <c r="A559" s="412"/>
      <c r="B559" s="302"/>
      <c r="C559" s="300"/>
      <c r="D559" s="300"/>
      <c r="E559" s="315"/>
      <c r="F559" s="39"/>
      <c r="G559" s="225">
        <v>86</v>
      </c>
      <c r="H559" s="6" t="s">
        <v>243</v>
      </c>
      <c r="I559" s="172">
        <f t="shared" si="31"/>
        <v>0.18</v>
      </c>
      <c r="J559" s="15">
        <v>0.03</v>
      </c>
      <c r="K559" s="194"/>
      <c r="L559" s="173">
        <f t="shared" si="32"/>
        <v>0.18</v>
      </c>
      <c r="M559" s="12">
        <v>0.03</v>
      </c>
    </row>
    <row r="560" spans="1:13" ht="17.25" customHeight="1" thickBot="1" x14ac:dyDescent="0.45">
      <c r="A560" s="413"/>
      <c r="B560" s="236"/>
      <c r="C560" s="231"/>
      <c r="D560" s="231"/>
      <c r="E560" s="415"/>
      <c r="F560" s="39"/>
      <c r="G560" s="318" t="s">
        <v>14</v>
      </c>
      <c r="H560" s="319"/>
      <c r="I560" s="180">
        <f>SUM(I552:I559)</f>
        <v>6</v>
      </c>
      <c r="J560" s="59">
        <f>SUM(J552:J559)</f>
        <v>1</v>
      </c>
      <c r="K560" s="60"/>
      <c r="L560" s="181">
        <f>SUM(L552:L559)</f>
        <v>5.8199999999999994</v>
      </c>
      <c r="M560" s="59">
        <f>SUM(M552:M559)</f>
        <v>0.97000000000000008</v>
      </c>
    </row>
    <row r="561" spans="1:13" s="16" customFormat="1" ht="6" customHeight="1" thickBot="1" x14ac:dyDescent="0.45">
      <c r="A561" s="94"/>
      <c r="B561" s="95"/>
      <c r="C561" s="94"/>
      <c r="D561" s="105"/>
      <c r="E561" s="94"/>
      <c r="F561" s="39"/>
      <c r="G561" s="96"/>
      <c r="H561" s="96"/>
      <c r="I561" s="97"/>
      <c r="J561" s="98"/>
      <c r="K561" s="39"/>
      <c r="L561" s="97"/>
      <c r="M561" s="99"/>
    </row>
    <row r="562" spans="1:13" s="16" customFormat="1" ht="13.5" customHeight="1" x14ac:dyDescent="0.4">
      <c r="A562" s="290" t="s">
        <v>523</v>
      </c>
      <c r="B562" s="291"/>
      <c r="C562" s="291"/>
      <c r="D562" s="291"/>
      <c r="E562" s="291"/>
      <c r="F562" s="291"/>
      <c r="G562" s="291"/>
      <c r="H562" s="291"/>
      <c r="I562" s="291"/>
      <c r="J562" s="292"/>
      <c r="K562" s="195"/>
      <c r="L562" s="110" t="s">
        <v>153</v>
      </c>
      <c r="M562" s="111" t="s">
        <v>174</v>
      </c>
    </row>
    <row r="563" spans="1:13" x14ac:dyDescent="0.4">
      <c r="A563" s="254">
        <f t="shared" ref="A563:A570" si="33">G552</f>
        <v>79</v>
      </c>
      <c r="B563" s="293"/>
      <c r="C563" s="294"/>
      <c r="D563" s="294"/>
      <c r="E563" s="294"/>
      <c r="F563" s="294"/>
      <c r="G563" s="294"/>
      <c r="H563" s="294"/>
      <c r="I563" s="294"/>
      <c r="J563" s="295"/>
      <c r="K563" s="208"/>
      <c r="L563" s="112"/>
      <c r="M563" s="113"/>
    </row>
    <row r="564" spans="1:13" x14ac:dyDescent="0.4">
      <c r="A564" s="254">
        <f t="shared" si="33"/>
        <v>80</v>
      </c>
      <c r="B564" s="293"/>
      <c r="C564" s="294"/>
      <c r="D564" s="294"/>
      <c r="E564" s="294"/>
      <c r="F564" s="294"/>
      <c r="G564" s="294"/>
      <c r="H564" s="294"/>
      <c r="I564" s="294"/>
      <c r="J564" s="295"/>
      <c r="K564" s="208"/>
      <c r="L564" s="112"/>
      <c r="M564" s="113"/>
    </row>
    <row r="565" spans="1:13" x14ac:dyDescent="0.4">
      <c r="A565" s="254">
        <f t="shared" si="33"/>
        <v>81</v>
      </c>
      <c r="B565" s="293"/>
      <c r="C565" s="294"/>
      <c r="D565" s="294"/>
      <c r="E565" s="294"/>
      <c r="F565" s="294"/>
      <c r="G565" s="294"/>
      <c r="H565" s="294"/>
      <c r="I565" s="294"/>
      <c r="J565" s="295"/>
      <c r="K565" s="208"/>
      <c r="L565" s="112"/>
      <c r="M565" s="113"/>
    </row>
    <row r="566" spans="1:13" x14ac:dyDescent="0.4">
      <c r="A566" s="254">
        <f t="shared" si="33"/>
        <v>82</v>
      </c>
      <c r="B566" s="293"/>
      <c r="C566" s="294"/>
      <c r="D566" s="294"/>
      <c r="E566" s="294"/>
      <c r="F566" s="294"/>
      <c r="G566" s="294"/>
      <c r="H566" s="294"/>
      <c r="I566" s="294"/>
      <c r="J566" s="295"/>
      <c r="K566" s="208"/>
      <c r="L566" s="112"/>
      <c r="M566" s="113"/>
    </row>
    <row r="567" spans="1:13" x14ac:dyDescent="0.4">
      <c r="A567" s="254">
        <f t="shared" si="33"/>
        <v>83</v>
      </c>
      <c r="B567" s="293"/>
      <c r="C567" s="294"/>
      <c r="D567" s="294"/>
      <c r="E567" s="294"/>
      <c r="F567" s="294"/>
      <c r="G567" s="294"/>
      <c r="H567" s="294"/>
      <c r="I567" s="294"/>
      <c r="J567" s="295"/>
      <c r="K567" s="208"/>
      <c r="L567" s="112"/>
      <c r="M567" s="113"/>
    </row>
    <row r="568" spans="1:13" x14ac:dyDescent="0.4">
      <c r="A568" s="254">
        <f t="shared" si="33"/>
        <v>84</v>
      </c>
      <c r="B568" s="293"/>
      <c r="C568" s="294"/>
      <c r="D568" s="294"/>
      <c r="E568" s="294"/>
      <c r="F568" s="294"/>
      <c r="G568" s="294"/>
      <c r="H568" s="294"/>
      <c r="I568" s="294"/>
      <c r="J568" s="295"/>
      <c r="K568" s="208"/>
      <c r="L568" s="112"/>
      <c r="M568" s="113"/>
    </row>
    <row r="569" spans="1:13" x14ac:dyDescent="0.4">
      <c r="A569" s="254">
        <f t="shared" si="33"/>
        <v>85</v>
      </c>
      <c r="B569" s="293"/>
      <c r="C569" s="294"/>
      <c r="D569" s="294"/>
      <c r="E569" s="294"/>
      <c r="F569" s="294"/>
      <c r="G569" s="294"/>
      <c r="H569" s="294"/>
      <c r="I569" s="294"/>
      <c r="J569" s="295"/>
      <c r="K569" s="208"/>
      <c r="L569" s="112"/>
      <c r="M569" s="113"/>
    </row>
    <row r="570" spans="1:13" ht="13.2" thickBot="1" x14ac:dyDescent="0.45">
      <c r="A570" s="255">
        <f t="shared" si="33"/>
        <v>86</v>
      </c>
      <c r="B570" s="276"/>
      <c r="C570" s="277"/>
      <c r="D570" s="277"/>
      <c r="E570" s="277"/>
      <c r="F570" s="277"/>
      <c r="G570" s="277"/>
      <c r="H570" s="277"/>
      <c r="I570" s="277"/>
      <c r="J570" s="278"/>
      <c r="K570" s="208"/>
      <c r="L570" s="114"/>
      <c r="M570" s="115"/>
    </row>
    <row r="571" spans="1:13" s="16" customFormat="1" ht="6" customHeight="1" thickBot="1" x14ac:dyDescent="0.45">
      <c r="A571" s="94"/>
      <c r="B571" s="95"/>
      <c r="C571" s="94"/>
      <c r="D571" s="95"/>
      <c r="E571" s="94"/>
      <c r="F571" s="39"/>
      <c r="G571" s="51"/>
      <c r="H571" s="105"/>
      <c r="I571" s="97"/>
      <c r="J571" s="98"/>
      <c r="K571" s="39"/>
      <c r="L571" s="97"/>
      <c r="M571" s="98"/>
    </row>
    <row r="572" spans="1:13" x14ac:dyDescent="0.4">
      <c r="A572" s="392">
        <v>4.2</v>
      </c>
      <c r="B572" s="104" t="s">
        <v>114</v>
      </c>
      <c r="C572" s="408" t="s">
        <v>115</v>
      </c>
      <c r="D572" s="451" t="s">
        <v>353</v>
      </c>
      <c r="E572" s="416">
        <v>7</v>
      </c>
      <c r="F572" s="16"/>
      <c r="G572" s="224">
        <v>87</v>
      </c>
      <c r="H572" s="13" t="s">
        <v>264</v>
      </c>
      <c r="I572" s="176">
        <f>J572*$E$572</f>
        <v>0.21</v>
      </c>
      <c r="J572" s="1">
        <v>0.03</v>
      </c>
      <c r="K572" s="198"/>
      <c r="L572" s="177">
        <f>M572*$E$572</f>
        <v>0.21</v>
      </c>
      <c r="M572" s="9">
        <v>0.03</v>
      </c>
    </row>
    <row r="573" spans="1:13" ht="25.2" x14ac:dyDescent="0.4">
      <c r="A573" s="393"/>
      <c r="B573" s="58" t="s">
        <v>21</v>
      </c>
      <c r="C573" s="386"/>
      <c r="D573" s="437"/>
      <c r="E573" s="417"/>
      <c r="F573" s="16"/>
      <c r="G573" s="225">
        <v>88</v>
      </c>
      <c r="H573" s="6" t="s">
        <v>265</v>
      </c>
      <c r="I573" s="172">
        <f t="shared" ref="I573:I577" si="34">J573*$E$572</f>
        <v>1.4000000000000001</v>
      </c>
      <c r="J573" s="2">
        <v>0.2</v>
      </c>
      <c r="K573" s="198"/>
      <c r="L573" s="173">
        <f t="shared" ref="L573:L574" si="35">M573*$E$572</f>
        <v>1.4000000000000001</v>
      </c>
      <c r="M573" s="10">
        <v>0.2</v>
      </c>
    </row>
    <row r="574" spans="1:13" x14ac:dyDescent="0.4">
      <c r="A574" s="393"/>
      <c r="B574" s="305" t="s">
        <v>303</v>
      </c>
      <c r="C574" s="386"/>
      <c r="D574" s="437"/>
      <c r="E574" s="417"/>
      <c r="F574" s="16"/>
      <c r="G574" s="225">
        <v>89</v>
      </c>
      <c r="H574" s="6" t="s">
        <v>266</v>
      </c>
      <c r="I574" s="172">
        <f t="shared" si="34"/>
        <v>4.83</v>
      </c>
      <c r="J574" s="2">
        <v>0.69</v>
      </c>
      <c r="K574" s="198"/>
      <c r="L574" s="173">
        <f t="shared" si="35"/>
        <v>4.83</v>
      </c>
      <c r="M574" s="10">
        <v>0.69</v>
      </c>
    </row>
    <row r="575" spans="1:13" x14ac:dyDescent="0.4">
      <c r="A575" s="393"/>
      <c r="B575" s="305"/>
      <c r="C575" s="350" t="s">
        <v>116</v>
      </c>
      <c r="D575" s="299" t="s">
        <v>354</v>
      </c>
      <c r="E575" s="417"/>
      <c r="F575" s="16"/>
      <c r="G575" s="225">
        <v>90</v>
      </c>
      <c r="H575" s="6" t="s">
        <v>476</v>
      </c>
      <c r="I575" s="172">
        <f>J575*$E$572</f>
        <v>0.14000000000000001</v>
      </c>
      <c r="J575" s="2">
        <v>0.02</v>
      </c>
      <c r="K575" s="198"/>
      <c r="L575" s="173">
        <f>M575*$E$572</f>
        <v>0.14000000000000001</v>
      </c>
      <c r="M575" s="10">
        <v>0.02</v>
      </c>
    </row>
    <row r="576" spans="1:13" x14ac:dyDescent="0.4">
      <c r="A576" s="393"/>
      <c r="B576" s="305"/>
      <c r="C576" s="349"/>
      <c r="D576" s="300"/>
      <c r="E576" s="417"/>
      <c r="F576" s="16"/>
      <c r="G576" s="225">
        <v>91</v>
      </c>
      <c r="H576" s="6" t="s">
        <v>397</v>
      </c>
      <c r="I576" s="172">
        <f t="shared" si="34"/>
        <v>0.28000000000000003</v>
      </c>
      <c r="J576" s="2">
        <v>0.04</v>
      </c>
      <c r="K576" s="198"/>
      <c r="L576" s="173">
        <f t="shared" ref="L576:L577" si="36">M576*$E$572</f>
        <v>0.14000000000000001</v>
      </c>
      <c r="M576" s="10">
        <v>0.02</v>
      </c>
    </row>
    <row r="577" spans="1:13" x14ac:dyDescent="0.4">
      <c r="A577" s="393"/>
      <c r="B577" s="305"/>
      <c r="C577" s="349"/>
      <c r="D577" s="300"/>
      <c r="E577" s="417"/>
      <c r="F577" s="16"/>
      <c r="G577" s="225">
        <v>92</v>
      </c>
      <c r="H577" s="6" t="s">
        <v>213</v>
      </c>
      <c r="I577" s="172">
        <f t="shared" si="34"/>
        <v>0.14000000000000001</v>
      </c>
      <c r="J577" s="2">
        <v>0.02</v>
      </c>
      <c r="K577" s="3"/>
      <c r="L577" s="173">
        <f t="shared" si="36"/>
        <v>0.14000000000000001</v>
      </c>
      <c r="M577" s="10">
        <v>0.02</v>
      </c>
    </row>
    <row r="578" spans="1:13" ht="13.2" thickBot="1" x14ac:dyDescent="0.45">
      <c r="A578" s="394"/>
      <c r="B578" s="306"/>
      <c r="C578" s="439"/>
      <c r="D578" s="301"/>
      <c r="E578" s="418"/>
      <c r="F578" s="16"/>
      <c r="G578" s="318" t="s">
        <v>14</v>
      </c>
      <c r="H578" s="319"/>
      <c r="I578" s="174">
        <f>SUM(I572:I577)</f>
        <v>7</v>
      </c>
      <c r="J578" s="4">
        <f>SUM(J572:J577)</f>
        <v>1</v>
      </c>
      <c r="K578" s="3"/>
      <c r="L578" s="175">
        <f>SUM(L572:L577)</f>
        <v>6.8599999999999994</v>
      </c>
      <c r="M578" s="4">
        <f>SUM(M572:M577)</f>
        <v>0.98</v>
      </c>
    </row>
    <row r="579" spans="1:13" s="16" customFormat="1" ht="6" customHeight="1" thickBot="1" x14ac:dyDescent="0.45">
      <c r="A579" s="102"/>
      <c r="B579" s="95"/>
      <c r="C579" s="102"/>
      <c r="D579" s="105"/>
      <c r="E579" s="102"/>
      <c r="G579" s="96"/>
      <c r="H579" s="96"/>
      <c r="I579" s="107"/>
      <c r="J579" s="108"/>
      <c r="L579" s="118"/>
      <c r="M579" s="119"/>
    </row>
    <row r="580" spans="1:13" s="16" customFormat="1" ht="13.5" customHeight="1" x14ac:dyDescent="0.4">
      <c r="A580" s="290" t="s">
        <v>523</v>
      </c>
      <c r="B580" s="291"/>
      <c r="C580" s="291"/>
      <c r="D580" s="291"/>
      <c r="E580" s="291"/>
      <c r="F580" s="291"/>
      <c r="G580" s="291"/>
      <c r="H580" s="291"/>
      <c r="I580" s="291"/>
      <c r="J580" s="292"/>
      <c r="K580" s="195"/>
      <c r="L580" s="110" t="s">
        <v>153</v>
      </c>
      <c r="M580" s="111" t="s">
        <v>174</v>
      </c>
    </row>
    <row r="581" spans="1:13" x14ac:dyDescent="0.4">
      <c r="A581" s="254">
        <f t="shared" ref="A581:A586" si="37">G572</f>
        <v>87</v>
      </c>
      <c r="B581" s="293"/>
      <c r="C581" s="294"/>
      <c r="D581" s="294"/>
      <c r="E581" s="294"/>
      <c r="F581" s="294"/>
      <c r="G581" s="294"/>
      <c r="H581" s="294"/>
      <c r="I581" s="294"/>
      <c r="J581" s="295"/>
      <c r="K581" s="208"/>
      <c r="L581" s="112"/>
      <c r="M581" s="113"/>
    </row>
    <row r="582" spans="1:13" x14ac:dyDescent="0.4">
      <c r="A582" s="254">
        <f t="shared" si="37"/>
        <v>88</v>
      </c>
      <c r="B582" s="293"/>
      <c r="C582" s="294"/>
      <c r="D582" s="294"/>
      <c r="E582" s="294"/>
      <c r="F582" s="294"/>
      <c r="G582" s="294"/>
      <c r="H582" s="294"/>
      <c r="I582" s="294"/>
      <c r="J582" s="295"/>
      <c r="K582" s="208"/>
      <c r="L582" s="112"/>
      <c r="M582" s="113"/>
    </row>
    <row r="583" spans="1:13" x14ac:dyDescent="0.4">
      <c r="A583" s="254">
        <f t="shared" si="37"/>
        <v>89</v>
      </c>
      <c r="B583" s="293"/>
      <c r="C583" s="294"/>
      <c r="D583" s="294"/>
      <c r="E583" s="294"/>
      <c r="F583" s="294"/>
      <c r="G583" s="294"/>
      <c r="H583" s="294"/>
      <c r="I583" s="294"/>
      <c r="J583" s="295"/>
      <c r="K583" s="208"/>
      <c r="L583" s="112"/>
      <c r="M583" s="113"/>
    </row>
    <row r="584" spans="1:13" x14ac:dyDescent="0.4">
      <c r="A584" s="254">
        <f t="shared" si="37"/>
        <v>90</v>
      </c>
      <c r="B584" s="293"/>
      <c r="C584" s="294"/>
      <c r="D584" s="294"/>
      <c r="E584" s="294"/>
      <c r="F584" s="294"/>
      <c r="G584" s="294"/>
      <c r="H584" s="294"/>
      <c r="I584" s="294"/>
      <c r="J584" s="295"/>
      <c r="K584" s="208"/>
      <c r="L584" s="112"/>
      <c r="M584" s="113"/>
    </row>
    <row r="585" spans="1:13" x14ac:dyDescent="0.4">
      <c r="A585" s="254">
        <f t="shared" si="37"/>
        <v>91</v>
      </c>
      <c r="B585" s="293"/>
      <c r="C585" s="294"/>
      <c r="D585" s="294"/>
      <c r="E585" s="294"/>
      <c r="F585" s="294"/>
      <c r="G585" s="294"/>
      <c r="H585" s="294"/>
      <c r="I585" s="294"/>
      <c r="J585" s="295"/>
      <c r="K585" s="208"/>
      <c r="L585" s="112"/>
      <c r="M585" s="113"/>
    </row>
    <row r="586" spans="1:13" ht="13.2" thickBot="1" x14ac:dyDescent="0.45">
      <c r="A586" s="255">
        <f t="shared" si="37"/>
        <v>92</v>
      </c>
      <c r="B586" s="276"/>
      <c r="C586" s="277"/>
      <c r="D586" s="277"/>
      <c r="E586" s="277"/>
      <c r="F586" s="277"/>
      <c r="G586" s="277"/>
      <c r="H586" s="277"/>
      <c r="I586" s="277"/>
      <c r="J586" s="278"/>
      <c r="K586" s="208"/>
      <c r="L586" s="114"/>
      <c r="M586" s="115"/>
    </row>
    <row r="587" spans="1:13" s="16" customFormat="1" ht="6" customHeight="1" thickBot="1" x14ac:dyDescent="0.45"/>
    <row r="588" spans="1:13" ht="25.2" x14ac:dyDescent="0.4">
      <c r="A588" s="392">
        <v>4.3</v>
      </c>
      <c r="B588" s="126" t="s">
        <v>117</v>
      </c>
      <c r="C588" s="348" t="s">
        <v>118</v>
      </c>
      <c r="D588" s="347" t="s">
        <v>355</v>
      </c>
      <c r="E588" s="416">
        <v>6</v>
      </c>
      <c r="F588" s="16"/>
      <c r="G588" s="224">
        <v>93</v>
      </c>
      <c r="H588" s="13" t="s">
        <v>271</v>
      </c>
      <c r="I588" s="176">
        <f>J588*$E$588</f>
        <v>1.7999999999999998</v>
      </c>
      <c r="J588" s="1">
        <v>0.3</v>
      </c>
      <c r="K588" s="198"/>
      <c r="L588" s="177">
        <f>M588*$E$588</f>
        <v>1.7999999999999998</v>
      </c>
      <c r="M588" s="9">
        <v>0.3</v>
      </c>
    </row>
    <row r="589" spans="1:13" x14ac:dyDescent="0.4">
      <c r="A589" s="393"/>
      <c r="B589" s="127" t="s">
        <v>21</v>
      </c>
      <c r="C589" s="349"/>
      <c r="D589" s="300"/>
      <c r="E589" s="417"/>
      <c r="F589" s="16"/>
      <c r="G589" s="225">
        <v>94</v>
      </c>
      <c r="H589" s="6" t="s">
        <v>270</v>
      </c>
      <c r="I589" s="172">
        <f t="shared" ref="I589" si="38">J589*$E$588</f>
        <v>2.0999999999999996</v>
      </c>
      <c r="J589" s="2">
        <v>0.35</v>
      </c>
      <c r="K589" s="198"/>
      <c r="L589" s="173">
        <f t="shared" ref="L589" si="39">M589*$E$588</f>
        <v>2.0999999999999996</v>
      </c>
      <c r="M589" s="10">
        <v>0.35</v>
      </c>
    </row>
    <row r="590" spans="1:13" ht="25.2" x14ac:dyDescent="0.4">
      <c r="A590" s="393"/>
      <c r="B590" s="305" t="s">
        <v>304</v>
      </c>
      <c r="C590" s="349"/>
      <c r="D590" s="300"/>
      <c r="E590" s="417"/>
      <c r="F590" s="16"/>
      <c r="G590" s="225">
        <v>95</v>
      </c>
      <c r="H590" s="68" t="s">
        <v>305</v>
      </c>
      <c r="I590" s="172">
        <f>J590*$E$588</f>
        <v>2.0999999999999996</v>
      </c>
      <c r="J590" s="2">
        <v>0.35</v>
      </c>
      <c r="K590" s="198"/>
      <c r="L590" s="173">
        <f>M590*$E$588</f>
        <v>2.0999999999999996</v>
      </c>
      <c r="M590" s="10">
        <v>0.35</v>
      </c>
    </row>
    <row r="591" spans="1:13" ht="18.75" customHeight="1" thickBot="1" x14ac:dyDescent="0.45">
      <c r="A591" s="394"/>
      <c r="B591" s="306"/>
      <c r="C591" s="439"/>
      <c r="D591" s="301"/>
      <c r="E591" s="418"/>
      <c r="F591" s="16"/>
      <c r="G591" s="318" t="s">
        <v>14</v>
      </c>
      <c r="H591" s="319"/>
      <c r="I591" s="174">
        <f>SUM(I588:I590)</f>
        <v>5.9999999999999991</v>
      </c>
      <c r="J591" s="4">
        <f>SUM(J588:J590)</f>
        <v>0.99999999999999989</v>
      </c>
      <c r="K591" s="204"/>
      <c r="L591" s="175">
        <f>SUM(L588:L590)</f>
        <v>5.9999999999999991</v>
      </c>
      <c r="M591" s="4">
        <f>SUM(M588:M590)</f>
        <v>0.99999999999999989</v>
      </c>
    </row>
    <row r="592" spans="1:13" s="16" customFormat="1" ht="6" customHeight="1" thickBot="1" x14ac:dyDescent="0.45">
      <c r="A592" s="102"/>
      <c r="B592" s="95"/>
      <c r="C592" s="102"/>
      <c r="D592" s="105"/>
      <c r="E592" s="102"/>
      <c r="G592" s="96"/>
      <c r="H592" s="96"/>
      <c r="I592" s="107"/>
      <c r="J592" s="148"/>
      <c r="K592" s="258"/>
      <c r="L592" s="107"/>
      <c r="M592" s="152"/>
    </row>
    <row r="593" spans="1:13" s="16" customFormat="1" ht="13.5" customHeight="1" x14ac:dyDescent="0.4">
      <c r="A593" s="290" t="s">
        <v>523</v>
      </c>
      <c r="B593" s="291"/>
      <c r="C593" s="291"/>
      <c r="D593" s="291"/>
      <c r="E593" s="291"/>
      <c r="F593" s="291"/>
      <c r="G593" s="291"/>
      <c r="H593" s="291"/>
      <c r="I593" s="291"/>
      <c r="J593" s="292"/>
      <c r="K593" s="195"/>
      <c r="L593" s="110" t="s">
        <v>153</v>
      </c>
      <c r="M593" s="111" t="s">
        <v>174</v>
      </c>
    </row>
    <row r="594" spans="1:13" x14ac:dyDescent="0.4">
      <c r="A594" s="254">
        <f>G588</f>
        <v>93</v>
      </c>
      <c r="B594" s="293"/>
      <c r="C594" s="294"/>
      <c r="D594" s="294"/>
      <c r="E594" s="294"/>
      <c r="F594" s="294"/>
      <c r="G594" s="294"/>
      <c r="H594" s="294"/>
      <c r="I594" s="294"/>
      <c r="J594" s="295"/>
      <c r="K594" s="208"/>
      <c r="L594" s="112"/>
      <c r="M594" s="113"/>
    </row>
    <row r="595" spans="1:13" x14ac:dyDescent="0.4">
      <c r="A595" s="254">
        <f t="shared" ref="A595" si="40">G589</f>
        <v>94</v>
      </c>
      <c r="B595" s="293"/>
      <c r="C595" s="294"/>
      <c r="D595" s="294"/>
      <c r="E595" s="294"/>
      <c r="F595" s="294"/>
      <c r="G595" s="294"/>
      <c r="H595" s="294"/>
      <c r="I595" s="294"/>
      <c r="J595" s="295"/>
      <c r="K595" s="208"/>
      <c r="L595" s="112"/>
      <c r="M595" s="113"/>
    </row>
    <row r="596" spans="1:13" ht="13.2" thickBot="1" x14ac:dyDescent="0.45">
      <c r="A596" s="255">
        <f>G590</f>
        <v>95</v>
      </c>
      <c r="B596" s="276"/>
      <c r="C596" s="277"/>
      <c r="D596" s="277"/>
      <c r="E596" s="277"/>
      <c r="F596" s="277"/>
      <c r="G596" s="277"/>
      <c r="H596" s="277"/>
      <c r="I596" s="277"/>
      <c r="J596" s="278"/>
      <c r="K596" s="208"/>
      <c r="L596" s="114"/>
      <c r="M596" s="115"/>
    </row>
    <row r="597" spans="1:13" s="16" customFormat="1" ht="6" customHeight="1" thickBot="1" x14ac:dyDescent="0.45"/>
    <row r="598" spans="1:13" x14ac:dyDescent="0.4">
      <c r="A598" s="392">
        <v>4.4000000000000004</v>
      </c>
      <c r="B598" s="126" t="s">
        <v>119</v>
      </c>
      <c r="C598" s="348" t="s">
        <v>120</v>
      </c>
      <c r="D598" s="347" t="s">
        <v>356</v>
      </c>
      <c r="E598" s="416">
        <v>16</v>
      </c>
      <c r="F598" s="16"/>
      <c r="G598" s="224">
        <v>96</v>
      </c>
      <c r="H598" s="13" t="s">
        <v>306</v>
      </c>
      <c r="I598" s="176">
        <f>J598*$E$598</f>
        <v>12</v>
      </c>
      <c r="J598" s="1">
        <v>0.75</v>
      </c>
      <c r="K598" s="198"/>
      <c r="L598" s="177">
        <f>M598*$E$598</f>
        <v>12</v>
      </c>
      <c r="M598" s="9">
        <v>0.75</v>
      </c>
    </row>
    <row r="599" spans="1:13" ht="25.2" x14ac:dyDescent="0.4">
      <c r="A599" s="393"/>
      <c r="B599" s="127" t="s">
        <v>21</v>
      </c>
      <c r="C599" s="349"/>
      <c r="D599" s="300"/>
      <c r="E599" s="417"/>
      <c r="F599" s="16"/>
      <c r="G599" s="225">
        <v>97</v>
      </c>
      <c r="H599" s="6" t="s">
        <v>272</v>
      </c>
      <c r="I599" s="172">
        <f>J599*$E$598</f>
        <v>2.4</v>
      </c>
      <c r="J599" s="2">
        <v>0.15</v>
      </c>
      <c r="K599" s="198"/>
      <c r="L599" s="173">
        <f>M599*$E$598</f>
        <v>2.4</v>
      </c>
      <c r="M599" s="10">
        <v>0.15</v>
      </c>
    </row>
    <row r="600" spans="1:13" ht="16.5" customHeight="1" x14ac:dyDescent="0.4">
      <c r="A600" s="393"/>
      <c r="B600" s="305" t="s">
        <v>307</v>
      </c>
      <c r="C600" s="349"/>
      <c r="D600" s="300"/>
      <c r="E600" s="417"/>
      <c r="F600" s="16"/>
      <c r="G600" s="225">
        <v>98</v>
      </c>
      <c r="H600" s="68" t="s">
        <v>273</v>
      </c>
      <c r="I600" s="172">
        <f>J600*$E$598</f>
        <v>1.6</v>
      </c>
      <c r="J600" s="2">
        <v>0.1</v>
      </c>
      <c r="K600" s="198"/>
      <c r="L600" s="173">
        <f>M600*$E$598</f>
        <v>1.6</v>
      </c>
      <c r="M600" s="10">
        <v>0.1</v>
      </c>
    </row>
    <row r="601" spans="1:13" ht="17.25" customHeight="1" thickBot="1" x14ac:dyDescent="0.45">
      <c r="A601" s="394"/>
      <c r="B601" s="306"/>
      <c r="C601" s="439"/>
      <c r="D601" s="301"/>
      <c r="E601" s="418"/>
      <c r="F601" s="16"/>
      <c r="G601" s="318" t="s">
        <v>14</v>
      </c>
      <c r="H601" s="319"/>
      <c r="I601" s="174">
        <f>SUM(I598:I600)</f>
        <v>16</v>
      </c>
      <c r="J601" s="4">
        <f>SUM(J598:J600)</f>
        <v>1</v>
      </c>
      <c r="K601" s="204"/>
      <c r="L601" s="175">
        <f>SUM(L598:L600)</f>
        <v>16</v>
      </c>
      <c r="M601" s="4">
        <f>SUM(M598:M600)</f>
        <v>1</v>
      </c>
    </row>
    <row r="602" spans="1:13" s="16" customFormat="1" ht="6" customHeight="1" thickBot="1" x14ac:dyDescent="0.45"/>
    <row r="603" spans="1:13" s="16" customFormat="1" ht="13.5" customHeight="1" x14ac:dyDescent="0.4">
      <c r="A603" s="423" t="s">
        <v>523</v>
      </c>
      <c r="B603" s="424"/>
      <c r="C603" s="424"/>
      <c r="D603" s="424"/>
      <c r="E603" s="424"/>
      <c r="F603" s="424"/>
      <c r="G603" s="424"/>
      <c r="H603" s="424"/>
      <c r="I603" s="424"/>
      <c r="J603" s="425"/>
      <c r="K603" s="195"/>
      <c r="L603" s="110" t="s">
        <v>153</v>
      </c>
      <c r="M603" s="111" t="s">
        <v>174</v>
      </c>
    </row>
    <row r="604" spans="1:13" x14ac:dyDescent="0.4">
      <c r="A604" s="254">
        <f>G598</f>
        <v>96</v>
      </c>
      <c r="B604" s="433"/>
      <c r="C604" s="433"/>
      <c r="D604" s="433"/>
      <c r="E604" s="433"/>
      <c r="F604" s="433"/>
      <c r="G604" s="433"/>
      <c r="H604" s="433"/>
      <c r="I604" s="433"/>
      <c r="J604" s="434"/>
      <c r="K604" s="208"/>
      <c r="L604" s="112"/>
      <c r="M604" s="113"/>
    </row>
    <row r="605" spans="1:13" x14ac:dyDescent="0.4">
      <c r="A605" s="254">
        <f t="shared" ref="A605" si="41">G599</f>
        <v>97</v>
      </c>
      <c r="B605" s="433"/>
      <c r="C605" s="433"/>
      <c r="D605" s="433"/>
      <c r="E605" s="433"/>
      <c r="F605" s="433"/>
      <c r="G605" s="433"/>
      <c r="H605" s="433"/>
      <c r="I605" s="433"/>
      <c r="J605" s="434"/>
      <c r="K605" s="208"/>
      <c r="L605" s="112"/>
      <c r="M605" s="113"/>
    </row>
    <row r="606" spans="1:13" ht="13.2" thickBot="1" x14ac:dyDescent="0.45">
      <c r="A606" s="255">
        <f>G600</f>
        <v>98</v>
      </c>
      <c r="B606" s="435"/>
      <c r="C606" s="435"/>
      <c r="D606" s="435"/>
      <c r="E606" s="435"/>
      <c r="F606" s="435"/>
      <c r="G606" s="435"/>
      <c r="H606" s="435"/>
      <c r="I606" s="435"/>
      <c r="J606" s="436"/>
      <c r="K606" s="208"/>
      <c r="L606" s="114"/>
      <c r="M606" s="115"/>
    </row>
    <row r="607" spans="1:13" s="16" customFormat="1" ht="6" customHeight="1" thickBot="1" x14ac:dyDescent="0.45"/>
    <row r="608" spans="1:13" s="16" customFormat="1" ht="13.2" thickBot="1" x14ac:dyDescent="0.45">
      <c r="A608" s="426" t="s">
        <v>47</v>
      </c>
      <c r="B608" s="427"/>
      <c r="C608" s="427"/>
      <c r="D608" s="427"/>
      <c r="E608" s="428"/>
      <c r="F608" s="188"/>
      <c r="G608" s="429" t="s">
        <v>48</v>
      </c>
      <c r="H608" s="430"/>
      <c r="I608" s="431">
        <f>E611+E629+E637+E649+E655+E673+E695</f>
        <v>36</v>
      </c>
      <c r="J608" s="432"/>
      <c r="K608" s="39"/>
      <c r="L608" s="130" t="s">
        <v>291</v>
      </c>
      <c r="M608" s="259">
        <f>L618+L631+L641+L650+L662+L682+L701</f>
        <v>34.897500000000008</v>
      </c>
    </row>
    <row r="609" spans="1:13" s="16" customFormat="1" ht="13.5" customHeight="1" x14ac:dyDescent="0.4">
      <c r="A609" s="448" t="s">
        <v>12</v>
      </c>
      <c r="B609" s="449"/>
      <c r="C609" s="449"/>
      <c r="D609" s="449"/>
      <c r="E609" s="450"/>
      <c r="G609" s="448" t="s">
        <v>13</v>
      </c>
      <c r="H609" s="449"/>
      <c r="I609" s="449"/>
      <c r="J609" s="450"/>
      <c r="L609" s="288" t="s">
        <v>482</v>
      </c>
      <c r="M609" s="289"/>
    </row>
    <row r="610" spans="1:13" s="16" customFormat="1" ht="25.2" x14ac:dyDescent="0.4">
      <c r="A610" s="254" t="s">
        <v>20</v>
      </c>
      <c r="B610" s="53" t="s">
        <v>0</v>
      </c>
      <c r="C610" s="238" t="s">
        <v>7</v>
      </c>
      <c r="D610" s="257" t="s">
        <v>1</v>
      </c>
      <c r="E610" s="54" t="s">
        <v>6</v>
      </c>
      <c r="G610" s="55" t="s">
        <v>8</v>
      </c>
      <c r="H610" s="5" t="s">
        <v>9</v>
      </c>
      <c r="I610" s="221" t="s">
        <v>10</v>
      </c>
      <c r="J610" s="240" t="s">
        <v>11</v>
      </c>
      <c r="L610" s="254" t="s">
        <v>2</v>
      </c>
      <c r="M610" s="240" t="s">
        <v>3</v>
      </c>
    </row>
    <row r="611" spans="1:13" x14ac:dyDescent="0.4">
      <c r="A611" s="452">
        <v>5.0999999999999996</v>
      </c>
      <c r="B611" s="56" t="s">
        <v>49</v>
      </c>
      <c r="C611" s="299" t="s">
        <v>51</v>
      </c>
      <c r="D611" s="299" t="s">
        <v>357</v>
      </c>
      <c r="E611" s="414">
        <v>11</v>
      </c>
      <c r="F611" s="39"/>
      <c r="G611" s="225">
        <v>99</v>
      </c>
      <c r="H611" s="6" t="s">
        <v>476</v>
      </c>
      <c r="I611" s="172">
        <f t="shared" ref="I611:I617" si="42">J611*$E$611</f>
        <v>0.11</v>
      </c>
      <c r="J611" s="14">
        <v>0.01</v>
      </c>
      <c r="K611" s="194"/>
      <c r="L611" s="173">
        <f t="shared" ref="L611:L617" si="43">M611*$E$611</f>
        <v>0.11</v>
      </c>
      <c r="M611" s="11">
        <v>0.01</v>
      </c>
    </row>
    <row r="612" spans="1:13" x14ac:dyDescent="0.4">
      <c r="A612" s="452"/>
      <c r="B612" s="58" t="s">
        <v>21</v>
      </c>
      <c r="C612" s="300"/>
      <c r="D612" s="300"/>
      <c r="E612" s="414"/>
      <c r="F612" s="39"/>
      <c r="G612" s="225">
        <v>100</v>
      </c>
      <c r="H612" s="6" t="s">
        <v>397</v>
      </c>
      <c r="I612" s="172">
        <f t="shared" si="42"/>
        <v>0.22</v>
      </c>
      <c r="J612" s="14">
        <v>0.02</v>
      </c>
      <c r="K612" s="194"/>
      <c r="L612" s="173">
        <f t="shared" si="43"/>
        <v>0.11</v>
      </c>
      <c r="M612" s="11">
        <v>0.01</v>
      </c>
    </row>
    <row r="613" spans="1:13" x14ac:dyDescent="0.4">
      <c r="A613" s="452"/>
      <c r="B613" s="305" t="s">
        <v>50</v>
      </c>
      <c r="C613" s="300"/>
      <c r="D613" s="300"/>
      <c r="E613" s="414"/>
      <c r="F613" s="39"/>
      <c r="G613" s="225">
        <v>101</v>
      </c>
      <c r="H613" s="6" t="s">
        <v>213</v>
      </c>
      <c r="I613" s="172">
        <f t="shared" si="42"/>
        <v>0.11</v>
      </c>
      <c r="J613" s="14">
        <v>0.01</v>
      </c>
      <c r="K613" s="194"/>
      <c r="L613" s="173">
        <f t="shared" si="43"/>
        <v>0.11</v>
      </c>
      <c r="M613" s="11">
        <v>0.01</v>
      </c>
    </row>
    <row r="614" spans="1:13" ht="25.2" x14ac:dyDescent="0.4">
      <c r="A614" s="452"/>
      <c r="B614" s="305"/>
      <c r="C614" s="221" t="s">
        <v>172</v>
      </c>
      <c r="D614" s="237" t="s">
        <v>358</v>
      </c>
      <c r="E614" s="414"/>
      <c r="F614" s="39"/>
      <c r="G614" s="225">
        <v>102</v>
      </c>
      <c r="H614" s="6" t="s">
        <v>308</v>
      </c>
      <c r="I614" s="172">
        <f t="shared" si="42"/>
        <v>9.7900000000000009</v>
      </c>
      <c r="J614" s="14">
        <v>0.89</v>
      </c>
      <c r="K614" s="194"/>
      <c r="L614" s="173">
        <f t="shared" si="43"/>
        <v>9.7900000000000009</v>
      </c>
      <c r="M614" s="11">
        <v>0.89</v>
      </c>
    </row>
    <row r="615" spans="1:13" x14ac:dyDescent="0.4">
      <c r="A615" s="452"/>
      <c r="B615" s="305"/>
      <c r="C615" s="388" t="s">
        <v>146</v>
      </c>
      <c r="D615" s="299" t="s">
        <v>359</v>
      </c>
      <c r="E615" s="414"/>
      <c r="F615" s="39"/>
      <c r="G615" s="225">
        <v>103</v>
      </c>
      <c r="H615" s="6" t="s">
        <v>530</v>
      </c>
      <c r="I615" s="172">
        <f t="shared" si="42"/>
        <v>0.22</v>
      </c>
      <c r="J615" s="14">
        <v>0.02</v>
      </c>
      <c r="K615" s="194"/>
      <c r="L615" s="173">
        <f t="shared" si="43"/>
        <v>0.1925</v>
      </c>
      <c r="M615" s="11">
        <v>1.7500000000000002E-2</v>
      </c>
    </row>
    <row r="616" spans="1:13" x14ac:dyDescent="0.4">
      <c r="A616" s="452"/>
      <c r="B616" s="305"/>
      <c r="C616" s="388"/>
      <c r="D616" s="300"/>
      <c r="E616" s="414"/>
      <c r="F616" s="39"/>
      <c r="G616" s="225">
        <v>104</v>
      </c>
      <c r="H616" s="6" t="s">
        <v>397</v>
      </c>
      <c r="I616" s="172">
        <f t="shared" si="42"/>
        <v>0.32999999999999996</v>
      </c>
      <c r="J616" s="14">
        <v>0.03</v>
      </c>
      <c r="K616" s="194"/>
      <c r="L616" s="173">
        <f t="shared" si="43"/>
        <v>0.1925</v>
      </c>
      <c r="M616" s="11">
        <v>1.7500000000000002E-2</v>
      </c>
    </row>
    <row r="617" spans="1:13" x14ac:dyDescent="0.4">
      <c r="A617" s="452"/>
      <c r="B617" s="305"/>
      <c r="C617" s="388"/>
      <c r="D617" s="300"/>
      <c r="E617" s="414"/>
      <c r="F617" s="39"/>
      <c r="G617" s="225">
        <v>105</v>
      </c>
      <c r="H617" s="6" t="s">
        <v>213</v>
      </c>
      <c r="I617" s="172">
        <f t="shared" si="42"/>
        <v>0.22</v>
      </c>
      <c r="J617" s="14">
        <v>0.02</v>
      </c>
      <c r="K617" s="194"/>
      <c r="L617" s="173">
        <f t="shared" si="43"/>
        <v>0.1925</v>
      </c>
      <c r="M617" s="11">
        <v>1.7500000000000002E-2</v>
      </c>
    </row>
    <row r="618" spans="1:13" ht="17.25" customHeight="1" thickBot="1" x14ac:dyDescent="0.45">
      <c r="A618" s="453"/>
      <c r="B618" s="306"/>
      <c r="C618" s="389"/>
      <c r="D618" s="301"/>
      <c r="E618" s="415"/>
      <c r="F618" s="39"/>
      <c r="G618" s="318" t="s">
        <v>14</v>
      </c>
      <c r="H618" s="319"/>
      <c r="I618" s="180">
        <f>SUM(I611:I617)</f>
        <v>11.000000000000002</v>
      </c>
      <c r="J618" s="59">
        <f>SUM(J611:J617)</f>
        <v>1</v>
      </c>
      <c r="K618" s="60"/>
      <c r="L618" s="181">
        <f>SUM(L611:L617)</f>
        <v>10.697500000000003</v>
      </c>
      <c r="M618" s="59">
        <f>SUM(M611:M617)</f>
        <v>0.97249999999999992</v>
      </c>
    </row>
    <row r="619" spans="1:13" s="16" customFormat="1" ht="6" customHeight="1" thickBot="1" x14ac:dyDescent="0.45">
      <c r="A619" s="94"/>
      <c r="B619" s="95"/>
      <c r="C619" s="94"/>
      <c r="D619" s="105"/>
      <c r="E619" s="94"/>
      <c r="F619" s="39"/>
      <c r="G619" s="96"/>
      <c r="H619" s="96"/>
      <c r="I619" s="97"/>
      <c r="J619" s="98"/>
      <c r="K619" s="39"/>
      <c r="L619" s="97"/>
      <c r="M619" s="98"/>
    </row>
    <row r="620" spans="1:13" s="16" customFormat="1" ht="13.5" customHeight="1" x14ac:dyDescent="0.4">
      <c r="A620" s="423" t="s">
        <v>523</v>
      </c>
      <c r="B620" s="424"/>
      <c r="C620" s="424"/>
      <c r="D620" s="424"/>
      <c r="E620" s="424"/>
      <c r="F620" s="424"/>
      <c r="G620" s="424"/>
      <c r="H620" s="424"/>
      <c r="I620" s="424"/>
      <c r="J620" s="425"/>
      <c r="K620" s="195"/>
      <c r="L620" s="110" t="s">
        <v>153</v>
      </c>
      <c r="M620" s="111" t="s">
        <v>174</v>
      </c>
    </row>
    <row r="621" spans="1:13" x14ac:dyDescent="0.4">
      <c r="A621" s="254">
        <f t="shared" ref="A621:A627" si="44">G611</f>
        <v>99</v>
      </c>
      <c r="B621" s="433"/>
      <c r="C621" s="433"/>
      <c r="D621" s="433"/>
      <c r="E621" s="433"/>
      <c r="F621" s="433"/>
      <c r="G621" s="433"/>
      <c r="H621" s="433"/>
      <c r="I621" s="433"/>
      <c r="J621" s="434"/>
      <c r="K621" s="208"/>
      <c r="L621" s="112"/>
      <c r="M621" s="113"/>
    </row>
    <row r="622" spans="1:13" x14ac:dyDescent="0.4">
      <c r="A622" s="254">
        <f t="shared" si="44"/>
        <v>100</v>
      </c>
      <c r="B622" s="433"/>
      <c r="C622" s="433"/>
      <c r="D622" s="433"/>
      <c r="E622" s="433"/>
      <c r="F622" s="433"/>
      <c r="G622" s="433"/>
      <c r="H622" s="433"/>
      <c r="I622" s="433"/>
      <c r="J622" s="434"/>
      <c r="K622" s="208"/>
      <c r="L622" s="112"/>
      <c r="M622" s="113"/>
    </row>
    <row r="623" spans="1:13" x14ac:dyDescent="0.4">
      <c r="A623" s="254">
        <f t="shared" si="44"/>
        <v>101</v>
      </c>
      <c r="B623" s="433"/>
      <c r="C623" s="433"/>
      <c r="D623" s="433"/>
      <c r="E623" s="433"/>
      <c r="F623" s="433"/>
      <c r="G623" s="433"/>
      <c r="H623" s="433"/>
      <c r="I623" s="433"/>
      <c r="J623" s="434"/>
      <c r="K623" s="208"/>
      <c r="L623" s="112"/>
      <c r="M623" s="113"/>
    </row>
    <row r="624" spans="1:13" x14ac:dyDescent="0.4">
      <c r="A624" s="254">
        <f t="shared" si="44"/>
        <v>102</v>
      </c>
      <c r="B624" s="433"/>
      <c r="C624" s="433"/>
      <c r="D624" s="433"/>
      <c r="E624" s="433"/>
      <c r="F624" s="433"/>
      <c r="G624" s="433"/>
      <c r="H624" s="433"/>
      <c r="I624" s="433"/>
      <c r="J624" s="434"/>
      <c r="K624" s="208"/>
      <c r="L624" s="112"/>
      <c r="M624" s="113"/>
    </row>
    <row r="625" spans="1:13" x14ac:dyDescent="0.4">
      <c r="A625" s="254">
        <f t="shared" si="44"/>
        <v>103</v>
      </c>
      <c r="B625" s="433"/>
      <c r="C625" s="433"/>
      <c r="D625" s="433"/>
      <c r="E625" s="433"/>
      <c r="F625" s="433"/>
      <c r="G625" s="433"/>
      <c r="H625" s="433"/>
      <c r="I625" s="433"/>
      <c r="J625" s="434"/>
      <c r="K625" s="208"/>
      <c r="L625" s="112"/>
      <c r="M625" s="113"/>
    </row>
    <row r="626" spans="1:13" x14ac:dyDescent="0.4">
      <c r="A626" s="254">
        <f t="shared" si="44"/>
        <v>104</v>
      </c>
      <c r="B626" s="433"/>
      <c r="C626" s="433"/>
      <c r="D626" s="433"/>
      <c r="E626" s="433"/>
      <c r="F626" s="433"/>
      <c r="G626" s="433"/>
      <c r="H626" s="433"/>
      <c r="I626" s="433"/>
      <c r="J626" s="434"/>
      <c r="K626" s="208"/>
      <c r="L626" s="112"/>
      <c r="M626" s="113"/>
    </row>
    <row r="627" spans="1:13" ht="13.2" thickBot="1" x14ac:dyDescent="0.45">
      <c r="A627" s="255">
        <f t="shared" si="44"/>
        <v>105</v>
      </c>
      <c r="B627" s="435"/>
      <c r="C627" s="435"/>
      <c r="D627" s="435"/>
      <c r="E627" s="435"/>
      <c r="F627" s="435"/>
      <c r="G627" s="435"/>
      <c r="H627" s="435"/>
      <c r="I627" s="435"/>
      <c r="J627" s="436"/>
      <c r="K627" s="208"/>
      <c r="L627" s="114"/>
      <c r="M627" s="115"/>
    </row>
    <row r="628" spans="1:13" s="16" customFormat="1" ht="6" customHeight="1" thickBot="1" x14ac:dyDescent="0.45">
      <c r="A628" s="94"/>
      <c r="B628" s="95"/>
      <c r="C628" s="94"/>
      <c r="D628" s="95"/>
      <c r="E628" s="94"/>
      <c r="F628" s="39"/>
      <c r="G628" s="51"/>
      <c r="H628" s="105"/>
      <c r="I628" s="97"/>
      <c r="J628" s="98"/>
      <c r="K628" s="39"/>
      <c r="L628" s="97"/>
      <c r="M628" s="98"/>
    </row>
    <row r="629" spans="1:13" ht="25.2" x14ac:dyDescent="0.4">
      <c r="A629" s="392">
        <v>5.2</v>
      </c>
      <c r="B629" s="104" t="s">
        <v>52</v>
      </c>
      <c r="C629" s="348" t="s">
        <v>53</v>
      </c>
      <c r="D629" s="347" t="s">
        <v>360</v>
      </c>
      <c r="E629" s="416">
        <v>5</v>
      </c>
      <c r="F629" s="16"/>
      <c r="G629" s="224">
        <v>106</v>
      </c>
      <c r="H629" s="13" t="s">
        <v>477</v>
      </c>
      <c r="I629" s="176">
        <f>J629*$E$629</f>
        <v>1</v>
      </c>
      <c r="J629" s="1">
        <v>0.2</v>
      </c>
      <c r="K629" s="198"/>
      <c r="L629" s="177">
        <f>M629*$E$629</f>
        <v>1</v>
      </c>
      <c r="M629" s="9">
        <v>0.2</v>
      </c>
    </row>
    <row r="630" spans="1:13" x14ac:dyDescent="0.4">
      <c r="A630" s="393"/>
      <c r="B630" s="58" t="s">
        <v>21</v>
      </c>
      <c r="C630" s="349"/>
      <c r="D630" s="300"/>
      <c r="E630" s="417"/>
      <c r="F630" s="16"/>
      <c r="G630" s="225">
        <v>107</v>
      </c>
      <c r="H630" s="6" t="s">
        <v>274</v>
      </c>
      <c r="I630" s="172">
        <f t="shared" ref="I630" si="45">J630*$E$629</f>
        <v>4</v>
      </c>
      <c r="J630" s="2">
        <v>0.8</v>
      </c>
      <c r="K630" s="198"/>
      <c r="L630" s="173">
        <f t="shared" ref="L630" si="46">M630*$E$629</f>
        <v>4</v>
      </c>
      <c r="M630" s="10">
        <v>0.8</v>
      </c>
    </row>
    <row r="631" spans="1:13" ht="25.8" thickBot="1" x14ac:dyDescent="0.45">
      <c r="A631" s="394"/>
      <c r="B631" s="133" t="s">
        <v>155</v>
      </c>
      <c r="C631" s="439"/>
      <c r="D631" s="301"/>
      <c r="E631" s="418"/>
      <c r="F631" s="16"/>
      <c r="G631" s="318" t="s">
        <v>14</v>
      </c>
      <c r="H631" s="319"/>
      <c r="I631" s="174">
        <f>SUM(I629:I630)</f>
        <v>5</v>
      </c>
      <c r="J631" s="4">
        <f>SUM(J629:J630)</f>
        <v>1</v>
      </c>
      <c r="K631" s="3"/>
      <c r="L631" s="175">
        <f>SUM(L629:L630)</f>
        <v>5</v>
      </c>
      <c r="M631" s="4">
        <f>SUM(M629:M630)</f>
        <v>1</v>
      </c>
    </row>
    <row r="632" spans="1:13" s="16" customFormat="1" ht="6" customHeight="1" thickBot="1" x14ac:dyDescent="0.45">
      <c r="A632" s="102"/>
      <c r="B632" s="95"/>
      <c r="C632" s="102"/>
      <c r="D632" s="105"/>
      <c r="E632" s="102"/>
      <c r="G632" s="96"/>
      <c r="H632" s="96"/>
      <c r="I632" s="107"/>
      <c r="J632" s="108"/>
      <c r="L632" s="118"/>
      <c r="M632" s="153"/>
    </row>
    <row r="633" spans="1:13" s="16" customFormat="1" ht="13.5" customHeight="1" x14ac:dyDescent="0.4">
      <c r="A633" s="290" t="s">
        <v>523</v>
      </c>
      <c r="B633" s="291"/>
      <c r="C633" s="291"/>
      <c r="D633" s="291"/>
      <c r="E633" s="291"/>
      <c r="F633" s="291"/>
      <c r="G633" s="291"/>
      <c r="H633" s="291"/>
      <c r="I633" s="291"/>
      <c r="J633" s="292"/>
      <c r="K633" s="195"/>
      <c r="L633" s="110" t="s">
        <v>153</v>
      </c>
      <c r="M633" s="111" t="s">
        <v>174</v>
      </c>
    </row>
    <row r="634" spans="1:13" x14ac:dyDescent="0.4">
      <c r="A634" s="254">
        <f>G629</f>
        <v>106</v>
      </c>
      <c r="B634" s="293"/>
      <c r="C634" s="294"/>
      <c r="D634" s="294"/>
      <c r="E634" s="294"/>
      <c r="F634" s="294"/>
      <c r="G634" s="294"/>
      <c r="H634" s="294"/>
      <c r="I634" s="294"/>
      <c r="J634" s="295"/>
      <c r="K634" s="208"/>
      <c r="L634" s="112"/>
      <c r="M634" s="113"/>
    </row>
    <row r="635" spans="1:13" ht="13.2" thickBot="1" x14ac:dyDescent="0.45">
      <c r="A635" s="226">
        <f>G630</f>
        <v>107</v>
      </c>
      <c r="B635" s="276"/>
      <c r="C635" s="277"/>
      <c r="D635" s="277"/>
      <c r="E635" s="277"/>
      <c r="F635" s="277"/>
      <c r="G635" s="277"/>
      <c r="H635" s="277"/>
      <c r="I635" s="277"/>
      <c r="J635" s="278"/>
      <c r="L635" s="122"/>
      <c r="M635" s="154"/>
    </row>
    <row r="636" spans="1:13" s="16" customFormat="1" ht="6" customHeight="1" thickBot="1" x14ac:dyDescent="0.45"/>
    <row r="637" spans="1:13" ht="25.2" x14ac:dyDescent="0.4">
      <c r="A637" s="392">
        <v>5.3</v>
      </c>
      <c r="B637" s="126" t="s">
        <v>54</v>
      </c>
      <c r="C637" s="348" t="s">
        <v>60</v>
      </c>
      <c r="D637" s="347" t="s">
        <v>361</v>
      </c>
      <c r="E637" s="416">
        <v>5</v>
      </c>
      <c r="F637" s="16"/>
      <c r="G637" s="224">
        <v>108</v>
      </c>
      <c r="H637" s="13" t="s">
        <v>275</v>
      </c>
      <c r="I637" s="176">
        <f>J637*$E$637</f>
        <v>0.1</v>
      </c>
      <c r="J637" s="1">
        <v>0.02</v>
      </c>
      <c r="K637" s="198"/>
      <c r="L637" s="177">
        <f>M637*$E$637</f>
        <v>0.1</v>
      </c>
      <c r="M637" s="9">
        <v>0.02</v>
      </c>
    </row>
    <row r="638" spans="1:13" x14ac:dyDescent="0.4">
      <c r="A638" s="393"/>
      <c r="B638" s="127" t="s">
        <v>21</v>
      </c>
      <c r="C638" s="349"/>
      <c r="D638" s="300"/>
      <c r="E638" s="417"/>
      <c r="F638" s="16"/>
      <c r="G638" s="225">
        <v>109</v>
      </c>
      <c r="H638" s="6" t="s">
        <v>56</v>
      </c>
      <c r="I638" s="172">
        <f t="shared" ref="I638:I639" si="47">J638*$E$637</f>
        <v>0.44499999999999995</v>
      </c>
      <c r="J638" s="2">
        <v>8.8999999999999996E-2</v>
      </c>
      <c r="K638" s="198"/>
      <c r="L638" s="173">
        <f t="shared" ref="L638:L639" si="48">M638*$E$637</f>
        <v>0.44499999999999995</v>
      </c>
      <c r="M638" s="10">
        <v>8.8999999999999996E-2</v>
      </c>
    </row>
    <row r="639" spans="1:13" x14ac:dyDescent="0.4">
      <c r="A639" s="393"/>
      <c r="B639" s="305" t="s">
        <v>55</v>
      </c>
      <c r="C639" s="349"/>
      <c r="D639" s="300"/>
      <c r="E639" s="417"/>
      <c r="F639" s="16"/>
      <c r="G639" s="225">
        <v>110</v>
      </c>
      <c r="H639" s="6" t="s">
        <v>57</v>
      </c>
      <c r="I639" s="172">
        <f t="shared" si="47"/>
        <v>0.44499999999999995</v>
      </c>
      <c r="J639" s="2">
        <v>8.8999999999999996E-2</v>
      </c>
      <c r="K639" s="198"/>
      <c r="L639" s="173">
        <f t="shared" si="48"/>
        <v>0.44499999999999995</v>
      </c>
      <c r="M639" s="10">
        <v>8.8999999999999996E-2</v>
      </c>
    </row>
    <row r="640" spans="1:13" x14ac:dyDescent="0.4">
      <c r="A640" s="393"/>
      <c r="B640" s="305"/>
      <c r="C640" s="349"/>
      <c r="D640" s="300"/>
      <c r="E640" s="417"/>
      <c r="F640" s="16"/>
      <c r="G640" s="225">
        <v>111</v>
      </c>
      <c r="H640" s="6" t="s">
        <v>261</v>
      </c>
      <c r="I640" s="172">
        <f>J640*$E$637</f>
        <v>4.01</v>
      </c>
      <c r="J640" s="2">
        <v>0.80200000000000005</v>
      </c>
      <c r="K640" s="198"/>
      <c r="L640" s="173">
        <f>M640*$E$637</f>
        <v>4.01</v>
      </c>
      <c r="M640" s="10">
        <v>0.80200000000000005</v>
      </c>
    </row>
    <row r="641" spans="1:13" ht="13.2" thickBot="1" x14ac:dyDescent="0.45">
      <c r="A641" s="394"/>
      <c r="B641" s="306"/>
      <c r="C641" s="439"/>
      <c r="D641" s="301"/>
      <c r="E641" s="418"/>
      <c r="F641" s="16"/>
      <c r="G641" s="318" t="s">
        <v>14</v>
      </c>
      <c r="H641" s="319"/>
      <c r="I641" s="174">
        <f>SUM(I637:I640)</f>
        <v>5</v>
      </c>
      <c r="J641" s="4">
        <f>SUM(J637:J640)</f>
        <v>1</v>
      </c>
      <c r="K641" s="204"/>
      <c r="L641" s="175">
        <f>SUM(L637:L640)</f>
        <v>5</v>
      </c>
      <c r="M641" s="4">
        <f>SUM(M637:M640)</f>
        <v>1</v>
      </c>
    </row>
    <row r="642" spans="1:13" s="16" customFormat="1" ht="6" customHeight="1" thickBot="1" x14ac:dyDescent="0.45">
      <c r="A642" s="102"/>
      <c r="B642" s="95"/>
      <c r="C642" s="102"/>
      <c r="D642" s="105"/>
      <c r="E642" s="102"/>
      <c r="G642" s="96"/>
      <c r="H642" s="96"/>
      <c r="I642" s="107"/>
      <c r="J642" s="148"/>
      <c r="K642" s="258"/>
      <c r="L642" s="107"/>
      <c r="M642" s="148"/>
    </row>
    <row r="643" spans="1:13" s="16" customFormat="1" ht="13.5" customHeight="1" x14ac:dyDescent="0.4">
      <c r="A643" s="290" t="s">
        <v>523</v>
      </c>
      <c r="B643" s="291"/>
      <c r="C643" s="291"/>
      <c r="D643" s="291"/>
      <c r="E643" s="291"/>
      <c r="F643" s="291"/>
      <c r="G643" s="291"/>
      <c r="H643" s="291"/>
      <c r="I643" s="291"/>
      <c r="J643" s="292"/>
      <c r="K643" s="195"/>
      <c r="L643" s="110" t="s">
        <v>153</v>
      </c>
      <c r="M643" s="111" t="s">
        <v>174</v>
      </c>
    </row>
    <row r="644" spans="1:13" x14ac:dyDescent="0.4">
      <c r="A644" s="254">
        <f>G637</f>
        <v>108</v>
      </c>
      <c r="B644" s="293"/>
      <c r="C644" s="294"/>
      <c r="D644" s="294"/>
      <c r="E644" s="294"/>
      <c r="F644" s="294"/>
      <c r="G644" s="294"/>
      <c r="H644" s="294"/>
      <c r="I644" s="294"/>
      <c r="J644" s="295"/>
      <c r="K644" s="208"/>
      <c r="L644" s="112"/>
      <c r="M644" s="113"/>
    </row>
    <row r="645" spans="1:13" x14ac:dyDescent="0.4">
      <c r="A645" s="254">
        <f t="shared" ref="A645:A647" si="49">G638</f>
        <v>109</v>
      </c>
      <c r="B645" s="293"/>
      <c r="C645" s="294"/>
      <c r="D645" s="294"/>
      <c r="E645" s="294"/>
      <c r="F645" s="294"/>
      <c r="G645" s="294"/>
      <c r="H645" s="294"/>
      <c r="I645" s="294"/>
      <c r="J645" s="295"/>
      <c r="K645" s="208"/>
      <c r="L645" s="112"/>
      <c r="M645" s="113"/>
    </row>
    <row r="646" spans="1:13" x14ac:dyDescent="0.4">
      <c r="A646" s="254">
        <f t="shared" si="49"/>
        <v>110</v>
      </c>
      <c r="B646" s="293"/>
      <c r="C646" s="294"/>
      <c r="D646" s="294"/>
      <c r="E646" s="294"/>
      <c r="F646" s="294"/>
      <c r="G646" s="294"/>
      <c r="H646" s="294"/>
      <c r="I646" s="294"/>
      <c r="J646" s="295"/>
      <c r="K646" s="208"/>
      <c r="L646" s="112"/>
      <c r="M646" s="113"/>
    </row>
    <row r="647" spans="1:13" ht="13.2" thickBot="1" x14ac:dyDescent="0.45">
      <c r="A647" s="255">
        <f t="shared" si="49"/>
        <v>111</v>
      </c>
      <c r="B647" s="276"/>
      <c r="C647" s="277"/>
      <c r="D647" s="277"/>
      <c r="E647" s="277"/>
      <c r="F647" s="277"/>
      <c r="G647" s="277"/>
      <c r="H647" s="277"/>
      <c r="I647" s="277"/>
      <c r="J647" s="278"/>
      <c r="K647" s="210"/>
      <c r="L647" s="122"/>
      <c r="M647" s="155"/>
    </row>
    <row r="648" spans="1:13" s="16" customFormat="1" ht="6" customHeight="1" thickBot="1" x14ac:dyDescent="0.45">
      <c r="A648" s="102"/>
      <c r="B648" s="95"/>
      <c r="C648" s="102"/>
      <c r="D648" s="105"/>
      <c r="E648" s="102"/>
      <c r="G648" s="96"/>
      <c r="H648" s="96"/>
      <c r="I648" s="107"/>
      <c r="J648" s="148"/>
      <c r="K648" s="258"/>
      <c r="L648" s="107"/>
      <c r="M648" s="148"/>
    </row>
    <row r="649" spans="1:13" x14ac:dyDescent="0.4">
      <c r="A649" s="392">
        <v>5.4</v>
      </c>
      <c r="B649" s="213" t="s">
        <v>589</v>
      </c>
      <c r="C649" s="348" t="s">
        <v>61</v>
      </c>
      <c r="D649" s="347" t="s">
        <v>540</v>
      </c>
      <c r="E649" s="416">
        <v>1</v>
      </c>
      <c r="F649" s="16"/>
      <c r="G649" s="224">
        <v>112</v>
      </c>
      <c r="H649" s="187" t="s">
        <v>276</v>
      </c>
      <c r="I649" s="176">
        <f>J649*$E$649</f>
        <v>1</v>
      </c>
      <c r="J649" s="1">
        <v>1</v>
      </c>
      <c r="K649" s="198"/>
      <c r="L649" s="177">
        <f>M649*$E$649</f>
        <v>1</v>
      </c>
      <c r="M649" s="9">
        <v>1</v>
      </c>
    </row>
    <row r="650" spans="1:13" ht="51" thickBot="1" x14ac:dyDescent="0.45">
      <c r="A650" s="394"/>
      <c r="B650" s="133" t="s">
        <v>140</v>
      </c>
      <c r="C650" s="439"/>
      <c r="D650" s="301"/>
      <c r="E650" s="418"/>
      <c r="F650" s="16"/>
      <c r="G650" s="318" t="s">
        <v>14</v>
      </c>
      <c r="H650" s="319"/>
      <c r="I650" s="174">
        <f>SUM(I649:I649)</f>
        <v>1</v>
      </c>
      <c r="J650" s="4">
        <f>SUM(J649:J649)</f>
        <v>1</v>
      </c>
      <c r="K650" s="204"/>
      <c r="L650" s="175">
        <f>SUM(L649:L649)</f>
        <v>1</v>
      </c>
      <c r="M650" s="4">
        <f>SUM(M649:M649)</f>
        <v>1</v>
      </c>
    </row>
    <row r="651" spans="1:13" s="16" customFormat="1" ht="6" customHeight="1" thickBot="1" x14ac:dyDescent="0.45">
      <c r="A651" s="102"/>
      <c r="B651" s="95"/>
      <c r="C651" s="102"/>
      <c r="D651" s="105"/>
      <c r="E651" s="102"/>
      <c r="G651" s="96"/>
      <c r="H651" s="96"/>
      <c r="I651" s="107"/>
      <c r="J651" s="148"/>
      <c r="K651" s="258"/>
      <c r="L651" s="107"/>
      <c r="M651" s="148"/>
    </row>
    <row r="652" spans="1:13" s="16" customFormat="1" ht="13.5" customHeight="1" x14ac:dyDescent="0.4">
      <c r="A652" s="290" t="s">
        <v>523</v>
      </c>
      <c r="B652" s="291"/>
      <c r="C652" s="291"/>
      <c r="D652" s="291"/>
      <c r="E652" s="291"/>
      <c r="F652" s="291"/>
      <c r="G652" s="291"/>
      <c r="H652" s="291"/>
      <c r="I652" s="291"/>
      <c r="J652" s="292"/>
      <c r="K652" s="195"/>
      <c r="L652" s="110" t="s">
        <v>153</v>
      </c>
      <c r="M652" s="111" t="s">
        <v>174</v>
      </c>
    </row>
    <row r="653" spans="1:13" ht="13.2" thickBot="1" x14ac:dyDescent="0.45">
      <c r="A653" s="255">
        <f>G649</f>
        <v>112</v>
      </c>
      <c r="B653" s="276"/>
      <c r="C653" s="277"/>
      <c r="D653" s="277"/>
      <c r="E653" s="277"/>
      <c r="F653" s="277"/>
      <c r="G653" s="277"/>
      <c r="H653" s="277"/>
      <c r="I653" s="277"/>
      <c r="J653" s="278"/>
      <c r="K653" s="208"/>
      <c r="L653" s="114"/>
      <c r="M653" s="115"/>
    </row>
    <row r="654" spans="1:13" s="16" customFormat="1" ht="6" customHeight="1" thickBot="1" x14ac:dyDescent="0.45"/>
    <row r="655" spans="1:13" x14ac:dyDescent="0.4">
      <c r="A655" s="392">
        <v>5.5</v>
      </c>
      <c r="B655" s="126" t="s">
        <v>58</v>
      </c>
      <c r="C655" s="348" t="s">
        <v>62</v>
      </c>
      <c r="D655" s="347" t="s">
        <v>362</v>
      </c>
      <c r="E655" s="416">
        <v>2</v>
      </c>
      <c r="F655" s="16"/>
      <c r="G655" s="224">
        <v>113</v>
      </c>
      <c r="H655" s="13" t="s">
        <v>613</v>
      </c>
      <c r="I655" s="176">
        <f t="shared" ref="I655:I661" si="50">J655*$E$655</f>
        <v>0.1</v>
      </c>
      <c r="J655" s="1">
        <v>0.05</v>
      </c>
      <c r="K655" s="211"/>
      <c r="L655" s="177">
        <f t="shared" ref="L655:L661" si="51">M655*$E$655</f>
        <v>0.1</v>
      </c>
      <c r="M655" s="9">
        <v>0.05</v>
      </c>
    </row>
    <row r="656" spans="1:13" x14ac:dyDescent="0.4">
      <c r="A656" s="393"/>
      <c r="B656" s="127" t="s">
        <v>21</v>
      </c>
      <c r="C656" s="349"/>
      <c r="D656" s="300"/>
      <c r="E656" s="417"/>
      <c r="F656" s="16"/>
      <c r="G656" s="225">
        <v>114</v>
      </c>
      <c r="H656" s="6" t="s">
        <v>397</v>
      </c>
      <c r="I656" s="172">
        <f t="shared" si="50"/>
        <v>0.2</v>
      </c>
      <c r="J656" s="2">
        <v>0.1</v>
      </c>
      <c r="K656" s="211"/>
      <c r="L656" s="173">
        <f t="shared" si="51"/>
        <v>0.1</v>
      </c>
      <c r="M656" s="10">
        <v>0.05</v>
      </c>
    </row>
    <row r="657" spans="1:13" x14ac:dyDescent="0.4">
      <c r="A657" s="393"/>
      <c r="B657" s="305" t="s">
        <v>59</v>
      </c>
      <c r="C657" s="349"/>
      <c r="D657" s="300"/>
      <c r="E657" s="417"/>
      <c r="F657" s="16"/>
      <c r="G657" s="225">
        <v>115</v>
      </c>
      <c r="H657" s="6" t="s">
        <v>213</v>
      </c>
      <c r="I657" s="172">
        <f t="shared" si="50"/>
        <v>0.1</v>
      </c>
      <c r="J657" s="2">
        <v>0.05</v>
      </c>
      <c r="K657" s="211"/>
      <c r="L657" s="173">
        <f t="shared" si="51"/>
        <v>0.1</v>
      </c>
      <c r="M657" s="10">
        <v>0.05</v>
      </c>
    </row>
    <row r="658" spans="1:13" ht="25.2" x14ac:dyDescent="0.4">
      <c r="A658" s="393"/>
      <c r="B658" s="305"/>
      <c r="C658" s="349"/>
      <c r="D658" s="300"/>
      <c r="E658" s="417"/>
      <c r="F658" s="16"/>
      <c r="G658" s="225">
        <v>116</v>
      </c>
      <c r="H658" s="6" t="s">
        <v>629</v>
      </c>
      <c r="I658" s="172">
        <f t="shared" si="50"/>
        <v>0.3</v>
      </c>
      <c r="J658" s="2">
        <v>0.15</v>
      </c>
      <c r="K658" s="211"/>
      <c r="L658" s="173">
        <f t="shared" si="51"/>
        <v>0.3</v>
      </c>
      <c r="M658" s="10">
        <v>0.15</v>
      </c>
    </row>
    <row r="659" spans="1:13" x14ac:dyDescent="0.4">
      <c r="A659" s="393"/>
      <c r="B659" s="305"/>
      <c r="C659" s="349"/>
      <c r="D659" s="300"/>
      <c r="E659" s="417"/>
      <c r="F659" s="16"/>
      <c r="G659" s="225">
        <v>117</v>
      </c>
      <c r="H659" s="6" t="s">
        <v>397</v>
      </c>
      <c r="I659" s="172">
        <f t="shared" si="50"/>
        <v>0.6</v>
      </c>
      <c r="J659" s="2">
        <v>0.3</v>
      </c>
      <c r="K659" s="211"/>
      <c r="L659" s="173">
        <f t="shared" si="51"/>
        <v>0.3</v>
      </c>
      <c r="M659" s="10">
        <v>0.15</v>
      </c>
    </row>
    <row r="660" spans="1:13" x14ac:dyDescent="0.4">
      <c r="A660" s="393"/>
      <c r="B660" s="305"/>
      <c r="C660" s="349"/>
      <c r="D660" s="300"/>
      <c r="E660" s="417"/>
      <c r="F660" s="16"/>
      <c r="G660" s="225">
        <v>118</v>
      </c>
      <c r="H660" s="6" t="s">
        <v>213</v>
      </c>
      <c r="I660" s="172">
        <f t="shared" si="50"/>
        <v>0.3</v>
      </c>
      <c r="J660" s="2">
        <v>0.15</v>
      </c>
      <c r="K660" s="211"/>
      <c r="L660" s="173">
        <f t="shared" si="51"/>
        <v>0.3</v>
      </c>
      <c r="M660" s="10">
        <v>0.15</v>
      </c>
    </row>
    <row r="661" spans="1:13" x14ac:dyDescent="0.4">
      <c r="A661" s="393"/>
      <c r="B661" s="305"/>
      <c r="C661" s="349"/>
      <c r="D661" s="300"/>
      <c r="E661" s="417"/>
      <c r="F661" s="16"/>
      <c r="G661" s="225">
        <v>119</v>
      </c>
      <c r="H661" s="162" t="s">
        <v>420</v>
      </c>
      <c r="I661" s="172">
        <f t="shared" si="50"/>
        <v>0.4</v>
      </c>
      <c r="J661" s="2">
        <v>0.2</v>
      </c>
      <c r="K661" s="211"/>
      <c r="L661" s="173">
        <f t="shared" si="51"/>
        <v>0.4</v>
      </c>
      <c r="M661" s="10">
        <v>0.2</v>
      </c>
    </row>
    <row r="662" spans="1:13" ht="13.2" thickBot="1" x14ac:dyDescent="0.45">
      <c r="A662" s="394"/>
      <c r="B662" s="306"/>
      <c r="C662" s="439"/>
      <c r="D662" s="301"/>
      <c r="E662" s="418"/>
      <c r="F662" s="16"/>
      <c r="G662" s="318" t="s">
        <v>14</v>
      </c>
      <c r="H662" s="319"/>
      <c r="I662" s="174">
        <f>SUM(I655:I661)</f>
        <v>2</v>
      </c>
      <c r="J662" s="157">
        <f>SUM(J655:J661)</f>
        <v>1</v>
      </c>
      <c r="K662" s="258"/>
      <c r="L662" s="175">
        <f>SUM(L655:L661)</f>
        <v>1.6</v>
      </c>
      <c r="M662" s="157">
        <f>SUM(M655:M661)</f>
        <v>0.8</v>
      </c>
    </row>
    <row r="663" spans="1:13" s="16" customFormat="1" ht="6" customHeight="1" thickBot="1" x14ac:dyDescent="0.45">
      <c r="A663" s="102"/>
      <c r="B663" s="95"/>
      <c r="C663" s="102"/>
      <c r="D663" s="105"/>
      <c r="E663" s="102"/>
      <c r="G663" s="96"/>
      <c r="H663" s="96"/>
      <c r="I663" s="107"/>
      <c r="J663" s="148"/>
      <c r="K663" s="258"/>
      <c r="L663" s="107"/>
      <c r="M663" s="148"/>
    </row>
    <row r="664" spans="1:13" s="16" customFormat="1" ht="13.5" customHeight="1" x14ac:dyDescent="0.4">
      <c r="A664" s="290" t="s">
        <v>523</v>
      </c>
      <c r="B664" s="291"/>
      <c r="C664" s="291"/>
      <c r="D664" s="291"/>
      <c r="E664" s="291"/>
      <c r="F664" s="291"/>
      <c r="G664" s="291"/>
      <c r="H664" s="291"/>
      <c r="I664" s="291"/>
      <c r="J664" s="292"/>
      <c r="K664" s="195"/>
      <c r="L664" s="110" t="s">
        <v>153</v>
      </c>
      <c r="M664" s="111" t="s">
        <v>174</v>
      </c>
    </row>
    <row r="665" spans="1:13" x14ac:dyDescent="0.4">
      <c r="A665" s="254">
        <f t="shared" ref="A665:A671" si="52">G655</f>
        <v>113</v>
      </c>
      <c r="B665" s="293"/>
      <c r="C665" s="294"/>
      <c r="D665" s="294"/>
      <c r="E665" s="294"/>
      <c r="F665" s="294"/>
      <c r="G665" s="294"/>
      <c r="H665" s="294"/>
      <c r="I665" s="294"/>
      <c r="J665" s="295"/>
      <c r="K665" s="208"/>
      <c r="L665" s="112"/>
      <c r="M665" s="113"/>
    </row>
    <row r="666" spans="1:13" x14ac:dyDescent="0.4">
      <c r="A666" s="254">
        <f t="shared" si="52"/>
        <v>114</v>
      </c>
      <c r="B666" s="293"/>
      <c r="C666" s="294"/>
      <c r="D666" s="294"/>
      <c r="E666" s="294"/>
      <c r="F666" s="294"/>
      <c r="G666" s="294"/>
      <c r="H666" s="294"/>
      <c r="I666" s="294"/>
      <c r="J666" s="295"/>
      <c r="K666" s="208"/>
      <c r="L666" s="112"/>
      <c r="M666" s="113"/>
    </row>
    <row r="667" spans="1:13" x14ac:dyDescent="0.4">
      <c r="A667" s="254">
        <f t="shared" si="52"/>
        <v>115</v>
      </c>
      <c r="B667" s="293"/>
      <c r="C667" s="294"/>
      <c r="D667" s="294"/>
      <c r="E667" s="294"/>
      <c r="F667" s="294"/>
      <c r="G667" s="294"/>
      <c r="H667" s="294"/>
      <c r="I667" s="294"/>
      <c r="J667" s="295"/>
      <c r="K667" s="208"/>
      <c r="L667" s="112"/>
      <c r="M667" s="113"/>
    </row>
    <row r="668" spans="1:13" x14ac:dyDescent="0.4">
      <c r="A668" s="254">
        <f t="shared" si="52"/>
        <v>116</v>
      </c>
      <c r="B668" s="293"/>
      <c r="C668" s="294"/>
      <c r="D668" s="294"/>
      <c r="E668" s="294"/>
      <c r="F668" s="294"/>
      <c r="G668" s="294"/>
      <c r="H668" s="294"/>
      <c r="I668" s="294"/>
      <c r="J668" s="295"/>
      <c r="K668" s="210"/>
      <c r="L668" s="120"/>
      <c r="M668" s="156"/>
    </row>
    <row r="669" spans="1:13" x14ac:dyDescent="0.4">
      <c r="A669" s="254">
        <f t="shared" si="52"/>
        <v>117</v>
      </c>
      <c r="B669" s="293"/>
      <c r="C669" s="294"/>
      <c r="D669" s="294"/>
      <c r="E669" s="294"/>
      <c r="F669" s="294"/>
      <c r="G669" s="294"/>
      <c r="H669" s="294"/>
      <c r="I669" s="294"/>
      <c r="J669" s="295"/>
      <c r="K669" s="210"/>
      <c r="L669" s="120"/>
      <c r="M669" s="156"/>
    </row>
    <row r="670" spans="1:13" x14ac:dyDescent="0.4">
      <c r="A670" s="254">
        <f t="shared" si="52"/>
        <v>118</v>
      </c>
      <c r="B670" s="293"/>
      <c r="C670" s="294"/>
      <c r="D670" s="294"/>
      <c r="E670" s="294"/>
      <c r="F670" s="294"/>
      <c r="G670" s="294"/>
      <c r="H670" s="294"/>
      <c r="I670" s="294"/>
      <c r="J670" s="295"/>
      <c r="K670" s="210"/>
      <c r="L670" s="120"/>
      <c r="M670" s="156"/>
    </row>
    <row r="671" spans="1:13" ht="13.2" thickBot="1" x14ac:dyDescent="0.45">
      <c r="A671" s="255">
        <f t="shared" si="52"/>
        <v>119</v>
      </c>
      <c r="B671" s="232"/>
      <c r="C671" s="233"/>
      <c r="D671" s="233"/>
      <c r="E671" s="233"/>
      <c r="F671" s="233"/>
      <c r="G671" s="233"/>
      <c r="H671" s="233"/>
      <c r="I671" s="233"/>
      <c r="J671" s="234"/>
      <c r="K671" s="210"/>
      <c r="L671" s="122"/>
      <c r="M671" s="155"/>
    </row>
    <row r="672" spans="1:13" s="16" customFormat="1" ht="6" customHeight="1" thickBot="1" x14ac:dyDescent="0.45"/>
    <row r="673" spans="1:13" ht="25.2" x14ac:dyDescent="0.4">
      <c r="A673" s="392">
        <v>5.6</v>
      </c>
      <c r="B673" s="126" t="s">
        <v>156</v>
      </c>
      <c r="C673" s="245" t="s">
        <v>63</v>
      </c>
      <c r="D673" s="246" t="s">
        <v>363</v>
      </c>
      <c r="E673" s="416">
        <v>5</v>
      </c>
      <c r="F673" s="16"/>
      <c r="G673" s="224">
        <v>120</v>
      </c>
      <c r="H673" s="13" t="s">
        <v>432</v>
      </c>
      <c r="I673" s="176">
        <f t="shared" ref="I673:I681" si="53">J673*$E$673</f>
        <v>1</v>
      </c>
      <c r="J673" s="1">
        <v>0.2</v>
      </c>
      <c r="K673" s="211"/>
      <c r="L673" s="177">
        <f t="shared" ref="L673:L681" si="54">M673*$E$673</f>
        <v>1</v>
      </c>
      <c r="M673" s="9">
        <v>0.2</v>
      </c>
    </row>
    <row r="674" spans="1:13" ht="25.2" x14ac:dyDescent="0.4">
      <c r="A674" s="393"/>
      <c r="B674" s="144" t="s">
        <v>21</v>
      </c>
      <c r="C674" s="386" t="s">
        <v>501</v>
      </c>
      <c r="D674" s="388" t="s">
        <v>364</v>
      </c>
      <c r="E674" s="417"/>
      <c r="F674" s="16"/>
      <c r="G674" s="225">
        <v>121</v>
      </c>
      <c r="H674" s="68" t="s">
        <v>277</v>
      </c>
      <c r="I674" s="172">
        <f t="shared" si="53"/>
        <v>1.4000000000000001</v>
      </c>
      <c r="J674" s="2">
        <v>0.28000000000000003</v>
      </c>
      <c r="K674" s="211"/>
      <c r="L674" s="173">
        <f t="shared" si="54"/>
        <v>1.4000000000000001</v>
      </c>
      <c r="M674" s="10">
        <v>0.28000000000000003</v>
      </c>
    </row>
    <row r="675" spans="1:13" ht="28.5" customHeight="1" x14ac:dyDescent="0.4">
      <c r="A675" s="393"/>
      <c r="B675" s="305" t="s">
        <v>309</v>
      </c>
      <c r="C675" s="386"/>
      <c r="D675" s="388"/>
      <c r="E675" s="417"/>
      <c r="F675" s="16"/>
      <c r="G675" s="225">
        <v>122</v>
      </c>
      <c r="H675" s="69" t="s">
        <v>236</v>
      </c>
      <c r="I675" s="172">
        <f t="shared" si="53"/>
        <v>1</v>
      </c>
      <c r="J675" s="2">
        <v>0.2</v>
      </c>
      <c r="K675" s="211"/>
      <c r="L675" s="173">
        <f t="shared" si="54"/>
        <v>1</v>
      </c>
      <c r="M675" s="10">
        <v>0.2</v>
      </c>
    </row>
    <row r="676" spans="1:13" ht="25.2" x14ac:dyDescent="0.4">
      <c r="A676" s="455"/>
      <c r="B676" s="305"/>
      <c r="C676" s="350"/>
      <c r="D676" s="299"/>
      <c r="E676" s="456"/>
      <c r="F676" s="16"/>
      <c r="G676" s="225">
        <v>123</v>
      </c>
      <c r="H676" s="6" t="s">
        <v>614</v>
      </c>
      <c r="I676" s="172">
        <f t="shared" si="53"/>
        <v>0.1</v>
      </c>
      <c r="J676" s="150">
        <v>0.02</v>
      </c>
      <c r="K676" s="211"/>
      <c r="L676" s="173">
        <f t="shared" si="54"/>
        <v>0.1</v>
      </c>
      <c r="M676" s="151">
        <v>0.02</v>
      </c>
    </row>
    <row r="677" spans="1:13" x14ac:dyDescent="0.4">
      <c r="A677" s="455"/>
      <c r="B677" s="305"/>
      <c r="C677" s="350"/>
      <c r="D677" s="299"/>
      <c r="E677" s="456"/>
      <c r="F677" s="16"/>
      <c r="G677" s="225">
        <v>124</v>
      </c>
      <c r="H677" s="6" t="s">
        <v>397</v>
      </c>
      <c r="I677" s="172">
        <f t="shared" si="53"/>
        <v>0.2</v>
      </c>
      <c r="J677" s="150">
        <v>0.04</v>
      </c>
      <c r="K677" s="211"/>
      <c r="L677" s="173">
        <f t="shared" si="54"/>
        <v>0.1</v>
      </c>
      <c r="M677" s="151">
        <v>0.02</v>
      </c>
    </row>
    <row r="678" spans="1:13" ht="16.5" customHeight="1" x14ac:dyDescent="0.4">
      <c r="A678" s="455"/>
      <c r="B678" s="305"/>
      <c r="C678" s="350"/>
      <c r="D678" s="299"/>
      <c r="E678" s="456"/>
      <c r="F678" s="16"/>
      <c r="G678" s="225">
        <v>125</v>
      </c>
      <c r="H678" s="6" t="s">
        <v>213</v>
      </c>
      <c r="I678" s="172">
        <f t="shared" si="53"/>
        <v>0.1</v>
      </c>
      <c r="J678" s="150">
        <v>0.02</v>
      </c>
      <c r="K678" s="211"/>
      <c r="L678" s="173">
        <f t="shared" si="54"/>
        <v>0.1</v>
      </c>
      <c r="M678" s="151">
        <v>0.02</v>
      </c>
    </row>
    <row r="679" spans="1:13" ht="25.2" x14ac:dyDescent="0.4">
      <c r="A679" s="455"/>
      <c r="B679" s="305"/>
      <c r="C679" s="350"/>
      <c r="D679" s="299"/>
      <c r="E679" s="456"/>
      <c r="F679" s="16"/>
      <c r="G679" s="225">
        <v>126</v>
      </c>
      <c r="H679" s="6" t="s">
        <v>630</v>
      </c>
      <c r="I679" s="172">
        <f t="shared" si="53"/>
        <v>0.35000000000000003</v>
      </c>
      <c r="J679" s="150">
        <v>7.0000000000000007E-2</v>
      </c>
      <c r="K679" s="211"/>
      <c r="L679" s="173">
        <f t="shared" si="54"/>
        <v>0.3</v>
      </c>
      <c r="M679" s="151">
        <v>0.06</v>
      </c>
    </row>
    <row r="680" spans="1:13" x14ac:dyDescent="0.4">
      <c r="A680" s="455"/>
      <c r="B680" s="305"/>
      <c r="C680" s="350"/>
      <c r="D680" s="299"/>
      <c r="E680" s="456"/>
      <c r="F680" s="16"/>
      <c r="G680" s="225">
        <v>127</v>
      </c>
      <c r="H680" s="6" t="s">
        <v>397</v>
      </c>
      <c r="I680" s="172">
        <f t="shared" si="53"/>
        <v>0.5</v>
      </c>
      <c r="J680" s="150">
        <v>0.1</v>
      </c>
      <c r="K680" s="211"/>
      <c r="L680" s="173">
        <f t="shared" si="54"/>
        <v>0.3</v>
      </c>
      <c r="M680" s="151">
        <v>0.06</v>
      </c>
    </row>
    <row r="681" spans="1:13" ht="16.5" customHeight="1" x14ac:dyDescent="0.4">
      <c r="A681" s="455"/>
      <c r="B681" s="305"/>
      <c r="C681" s="350"/>
      <c r="D681" s="299"/>
      <c r="E681" s="456"/>
      <c r="F681" s="16"/>
      <c r="G681" s="225">
        <v>128</v>
      </c>
      <c r="H681" s="6" t="s">
        <v>213</v>
      </c>
      <c r="I681" s="172">
        <f t="shared" si="53"/>
        <v>0.35000000000000003</v>
      </c>
      <c r="J681" s="150">
        <v>7.0000000000000007E-2</v>
      </c>
      <c r="K681" s="211"/>
      <c r="L681" s="173">
        <f t="shared" si="54"/>
        <v>0.3</v>
      </c>
      <c r="M681" s="151">
        <v>0.06</v>
      </c>
    </row>
    <row r="682" spans="1:13" ht="17.25" customHeight="1" thickBot="1" x14ac:dyDescent="0.45">
      <c r="A682" s="394"/>
      <c r="B682" s="306"/>
      <c r="C682" s="387"/>
      <c r="D682" s="389"/>
      <c r="E682" s="418"/>
      <c r="F682" s="16"/>
      <c r="G682" s="318" t="s">
        <v>14</v>
      </c>
      <c r="H682" s="319"/>
      <c r="I682" s="174">
        <f>SUM(I673:I681)</f>
        <v>5</v>
      </c>
      <c r="J682" s="157">
        <f>SUM(J673:J681)</f>
        <v>1</v>
      </c>
      <c r="K682" s="258"/>
      <c r="L682" s="175">
        <f>SUM(L673:L681)</f>
        <v>4.6000000000000005</v>
      </c>
      <c r="M682" s="157">
        <f>SUM(M673:M681)</f>
        <v>0.92000000000000015</v>
      </c>
    </row>
    <row r="683" spans="1:13" s="16" customFormat="1" ht="6" customHeight="1" thickBot="1" x14ac:dyDescent="0.45">
      <c r="A683" s="102"/>
      <c r="B683" s="95"/>
      <c r="C683" s="102"/>
      <c r="D683" s="105"/>
      <c r="E683" s="102"/>
      <c r="G683" s="96"/>
      <c r="H683" s="96"/>
      <c r="I683" s="107"/>
      <c r="J683" s="148"/>
      <c r="K683" s="258"/>
      <c r="L683" s="107"/>
      <c r="M683" s="148"/>
    </row>
    <row r="684" spans="1:13" s="16" customFormat="1" ht="13.5" customHeight="1" x14ac:dyDescent="0.4">
      <c r="A684" s="290" t="s">
        <v>523</v>
      </c>
      <c r="B684" s="291"/>
      <c r="C684" s="291"/>
      <c r="D684" s="291"/>
      <c r="E684" s="291"/>
      <c r="F684" s="291"/>
      <c r="G684" s="291"/>
      <c r="H684" s="291"/>
      <c r="I684" s="291"/>
      <c r="J684" s="292"/>
      <c r="K684" s="195"/>
      <c r="L684" s="110" t="s">
        <v>153</v>
      </c>
      <c r="M684" s="111" t="s">
        <v>174</v>
      </c>
    </row>
    <row r="685" spans="1:13" x14ac:dyDescent="0.4">
      <c r="A685" s="254">
        <f t="shared" ref="A685:A693" si="55">G673</f>
        <v>120</v>
      </c>
      <c r="B685" s="293"/>
      <c r="C685" s="294"/>
      <c r="D685" s="294"/>
      <c r="E685" s="294"/>
      <c r="F685" s="294"/>
      <c r="G685" s="294"/>
      <c r="H685" s="294"/>
      <c r="I685" s="294"/>
      <c r="J685" s="295"/>
      <c r="K685" s="208"/>
      <c r="L685" s="112"/>
      <c r="M685" s="113"/>
    </row>
    <row r="686" spans="1:13" x14ac:dyDescent="0.4">
      <c r="A686" s="254">
        <f t="shared" si="55"/>
        <v>121</v>
      </c>
      <c r="B686" s="293"/>
      <c r="C686" s="294"/>
      <c r="D686" s="294"/>
      <c r="E686" s="294"/>
      <c r="F686" s="294"/>
      <c r="G686" s="294"/>
      <c r="H686" s="294"/>
      <c r="I686" s="294"/>
      <c r="J686" s="295"/>
      <c r="K686" s="208"/>
      <c r="L686" s="112"/>
      <c r="M686" s="113"/>
    </row>
    <row r="687" spans="1:13" x14ac:dyDescent="0.4">
      <c r="A687" s="254">
        <f t="shared" si="55"/>
        <v>122</v>
      </c>
      <c r="B687" s="293"/>
      <c r="C687" s="294"/>
      <c r="D687" s="294"/>
      <c r="E687" s="294"/>
      <c r="F687" s="294"/>
      <c r="G687" s="294"/>
      <c r="H687" s="294"/>
      <c r="I687" s="294"/>
      <c r="J687" s="295"/>
      <c r="K687" s="208"/>
      <c r="L687" s="112"/>
      <c r="M687" s="113"/>
    </row>
    <row r="688" spans="1:13" x14ac:dyDescent="0.4">
      <c r="A688" s="254">
        <f t="shared" si="55"/>
        <v>123</v>
      </c>
      <c r="B688" s="293"/>
      <c r="C688" s="294"/>
      <c r="D688" s="294"/>
      <c r="E688" s="294"/>
      <c r="F688" s="294"/>
      <c r="G688" s="294"/>
      <c r="H688" s="294"/>
      <c r="I688" s="294"/>
      <c r="J688" s="295"/>
      <c r="K688" s="208"/>
      <c r="L688" s="112"/>
      <c r="M688" s="113"/>
    </row>
    <row r="689" spans="1:14" x14ac:dyDescent="0.4">
      <c r="A689" s="254">
        <f t="shared" si="55"/>
        <v>124</v>
      </c>
      <c r="B689" s="293"/>
      <c r="C689" s="294"/>
      <c r="D689" s="294"/>
      <c r="E689" s="294"/>
      <c r="F689" s="294"/>
      <c r="G689" s="294"/>
      <c r="H689" s="294"/>
      <c r="I689" s="294"/>
      <c r="J689" s="295"/>
      <c r="K689" s="208"/>
      <c r="L689" s="112"/>
      <c r="M689" s="113"/>
    </row>
    <row r="690" spans="1:14" x14ac:dyDescent="0.4">
      <c r="A690" s="254">
        <f t="shared" si="55"/>
        <v>125</v>
      </c>
      <c r="B690" s="293"/>
      <c r="C690" s="294"/>
      <c r="D690" s="294"/>
      <c r="E690" s="294"/>
      <c r="F690" s="294"/>
      <c r="G690" s="294"/>
      <c r="H690" s="294"/>
      <c r="I690" s="294"/>
      <c r="J690" s="295"/>
      <c r="K690" s="208"/>
      <c r="L690" s="112"/>
      <c r="M690" s="113"/>
    </row>
    <row r="691" spans="1:14" x14ac:dyDescent="0.4">
      <c r="A691" s="254">
        <f t="shared" si="55"/>
        <v>126</v>
      </c>
      <c r="B691" s="293"/>
      <c r="C691" s="294"/>
      <c r="D691" s="294"/>
      <c r="E691" s="294"/>
      <c r="F691" s="294"/>
      <c r="G691" s="294"/>
      <c r="H691" s="294"/>
      <c r="I691" s="294"/>
      <c r="J691" s="295"/>
      <c r="K691" s="208"/>
      <c r="L691" s="112"/>
      <c r="M691" s="113"/>
    </row>
    <row r="692" spans="1:14" x14ac:dyDescent="0.4">
      <c r="A692" s="254">
        <f t="shared" si="55"/>
        <v>127</v>
      </c>
      <c r="B692" s="293"/>
      <c r="C692" s="294"/>
      <c r="D692" s="294"/>
      <c r="E692" s="294"/>
      <c r="F692" s="294"/>
      <c r="G692" s="294"/>
      <c r="H692" s="294"/>
      <c r="I692" s="294"/>
      <c r="J692" s="295"/>
      <c r="K692" s="208"/>
      <c r="L692" s="112"/>
      <c r="M692" s="113"/>
    </row>
    <row r="693" spans="1:14" ht="13.2" thickBot="1" x14ac:dyDescent="0.45">
      <c r="A693" s="255">
        <f t="shared" si="55"/>
        <v>128</v>
      </c>
      <c r="B693" s="276"/>
      <c r="C693" s="277"/>
      <c r="D693" s="277"/>
      <c r="E693" s="277"/>
      <c r="F693" s="277"/>
      <c r="G693" s="277"/>
      <c r="H693" s="277"/>
      <c r="I693" s="277"/>
      <c r="J693" s="278"/>
      <c r="K693" s="208"/>
      <c r="L693" s="114"/>
      <c r="M693" s="115"/>
    </row>
    <row r="694" spans="1:14" s="16" customFormat="1" ht="6" customHeight="1" thickBot="1" x14ac:dyDescent="0.45"/>
    <row r="695" spans="1:14" ht="25.2" x14ac:dyDescent="0.4">
      <c r="A695" s="392">
        <v>5.7</v>
      </c>
      <c r="B695" s="126" t="s">
        <v>64</v>
      </c>
      <c r="C695" s="408" t="s">
        <v>65</v>
      </c>
      <c r="D695" s="410" t="s">
        <v>365</v>
      </c>
      <c r="E695" s="416">
        <v>7</v>
      </c>
      <c r="F695" s="16"/>
      <c r="G695" s="224">
        <v>129</v>
      </c>
      <c r="H695" s="13" t="s">
        <v>433</v>
      </c>
      <c r="I695" s="176">
        <f>J695*$E$695</f>
        <v>0.504</v>
      </c>
      <c r="J695" s="1">
        <v>7.1999999999999995E-2</v>
      </c>
      <c r="K695" s="211"/>
      <c r="L695" s="177">
        <f>M695*$E$695</f>
        <v>0.504</v>
      </c>
      <c r="M695" s="9">
        <v>7.1999999999999995E-2</v>
      </c>
    </row>
    <row r="696" spans="1:14" x14ac:dyDescent="0.4">
      <c r="A696" s="393"/>
      <c r="B696" s="127" t="s">
        <v>21</v>
      </c>
      <c r="C696" s="386"/>
      <c r="D696" s="388"/>
      <c r="E696" s="417"/>
      <c r="F696" s="16"/>
      <c r="G696" s="225">
        <v>130</v>
      </c>
      <c r="H696" s="6" t="s">
        <v>435</v>
      </c>
      <c r="I696" s="172">
        <f t="shared" ref="I696:I699" si="56">J696*$E$695</f>
        <v>1.9949999999999999</v>
      </c>
      <c r="J696" s="2">
        <v>0.28499999999999998</v>
      </c>
      <c r="K696" s="211"/>
      <c r="L696" s="173">
        <f t="shared" ref="L696:L699" si="57">M696*$E$695</f>
        <v>1.9949999999999999</v>
      </c>
      <c r="M696" s="10">
        <v>0.28499999999999998</v>
      </c>
    </row>
    <row r="697" spans="1:14" x14ac:dyDescent="0.4">
      <c r="A697" s="393"/>
      <c r="B697" s="127"/>
      <c r="C697" s="386"/>
      <c r="D697" s="388"/>
      <c r="E697" s="417"/>
      <c r="F697" s="16"/>
      <c r="G697" s="225">
        <v>131</v>
      </c>
      <c r="H697" s="69" t="s">
        <v>434</v>
      </c>
      <c r="I697" s="172">
        <f t="shared" si="56"/>
        <v>1.0009999999999999</v>
      </c>
      <c r="J697" s="2">
        <v>0.14299999999999999</v>
      </c>
      <c r="K697" s="211"/>
      <c r="L697" s="173">
        <f t="shared" si="57"/>
        <v>1.0009999999999999</v>
      </c>
      <c r="M697" s="10">
        <v>0.14299999999999999</v>
      </c>
    </row>
    <row r="698" spans="1:14" x14ac:dyDescent="0.4">
      <c r="A698" s="393"/>
      <c r="B698" s="305" t="s">
        <v>311</v>
      </c>
      <c r="C698" s="350" t="s">
        <v>66</v>
      </c>
      <c r="D698" s="299" t="s">
        <v>366</v>
      </c>
      <c r="E698" s="417"/>
      <c r="F698" s="16"/>
      <c r="G698" s="225">
        <v>132</v>
      </c>
      <c r="H698" s="6" t="s">
        <v>436</v>
      </c>
      <c r="I698" s="172">
        <f t="shared" si="56"/>
        <v>0.504</v>
      </c>
      <c r="J698" s="2">
        <v>7.1999999999999995E-2</v>
      </c>
      <c r="K698" s="211"/>
      <c r="L698" s="173">
        <f t="shared" si="57"/>
        <v>0.504</v>
      </c>
      <c r="M698" s="10">
        <v>7.1999999999999995E-2</v>
      </c>
    </row>
    <row r="699" spans="1:14" x14ac:dyDescent="0.4">
      <c r="A699" s="393"/>
      <c r="B699" s="305"/>
      <c r="C699" s="349"/>
      <c r="D699" s="300"/>
      <c r="E699" s="417"/>
      <c r="F699" s="16"/>
      <c r="G699" s="225">
        <v>133</v>
      </c>
      <c r="H699" s="6" t="s">
        <v>310</v>
      </c>
      <c r="I699" s="172">
        <f t="shared" si="56"/>
        <v>1.9949999999999999</v>
      </c>
      <c r="J699" s="2">
        <v>0.28499999999999998</v>
      </c>
      <c r="K699" s="211"/>
      <c r="L699" s="173">
        <f t="shared" si="57"/>
        <v>1.9949999999999999</v>
      </c>
      <c r="M699" s="10">
        <v>0.28499999999999998</v>
      </c>
    </row>
    <row r="700" spans="1:14" x14ac:dyDescent="0.4">
      <c r="A700" s="393"/>
      <c r="B700" s="305"/>
      <c r="C700" s="349"/>
      <c r="D700" s="300"/>
      <c r="E700" s="417"/>
      <c r="F700" s="16"/>
      <c r="G700" s="225">
        <v>134</v>
      </c>
      <c r="H700" s="69" t="s">
        <v>437</v>
      </c>
      <c r="I700" s="172">
        <f>J700*$E$695</f>
        <v>1.0009999999999999</v>
      </c>
      <c r="J700" s="2">
        <v>0.14299999999999999</v>
      </c>
      <c r="K700" s="211"/>
      <c r="L700" s="173">
        <f>M700*$E$695</f>
        <v>1.0009999999999999</v>
      </c>
      <c r="M700" s="10">
        <v>0.14299999999999999</v>
      </c>
    </row>
    <row r="701" spans="1:14" ht="13.2" thickBot="1" x14ac:dyDescent="0.45">
      <c r="A701" s="394"/>
      <c r="B701" s="306"/>
      <c r="C701" s="439"/>
      <c r="D701" s="301"/>
      <c r="E701" s="418"/>
      <c r="F701" s="16"/>
      <c r="G701" s="318" t="s">
        <v>14</v>
      </c>
      <c r="H701" s="319"/>
      <c r="I701" s="174">
        <f>SUM(I695:I700)</f>
        <v>7</v>
      </c>
      <c r="J701" s="157">
        <f>SUM(J695:J700)</f>
        <v>1</v>
      </c>
      <c r="K701" s="258"/>
      <c r="L701" s="175">
        <f>SUM(L695:L700)</f>
        <v>7</v>
      </c>
      <c r="M701" s="157">
        <f>SUM(M695:M700)</f>
        <v>1</v>
      </c>
      <c r="N701" s="163"/>
    </row>
    <row r="702" spans="1:14" s="16" customFormat="1" ht="6" customHeight="1" thickBot="1" x14ac:dyDescent="0.45"/>
    <row r="703" spans="1:14" s="16" customFormat="1" ht="13.5" customHeight="1" x14ac:dyDescent="0.4">
      <c r="A703" s="423" t="s">
        <v>523</v>
      </c>
      <c r="B703" s="424"/>
      <c r="C703" s="424"/>
      <c r="D703" s="424"/>
      <c r="E703" s="424"/>
      <c r="F703" s="424"/>
      <c r="G703" s="424"/>
      <c r="H703" s="424"/>
      <c r="I703" s="424"/>
      <c r="J703" s="425"/>
      <c r="K703" s="195"/>
      <c r="L703" s="110" t="s">
        <v>153</v>
      </c>
      <c r="M703" s="111" t="s">
        <v>174</v>
      </c>
    </row>
    <row r="704" spans="1:14" x14ac:dyDescent="0.4">
      <c r="A704" s="254">
        <f>G695</f>
        <v>129</v>
      </c>
      <c r="B704" s="293"/>
      <c r="C704" s="294"/>
      <c r="D704" s="294"/>
      <c r="E704" s="294"/>
      <c r="F704" s="294"/>
      <c r="G704" s="294"/>
      <c r="H704" s="294"/>
      <c r="I704" s="294"/>
      <c r="J704" s="295"/>
      <c r="K704" s="208"/>
      <c r="L704" s="112"/>
      <c r="M704" s="113"/>
    </row>
    <row r="705" spans="1:13" x14ac:dyDescent="0.4">
      <c r="A705" s="254">
        <f t="shared" ref="A705:A709" si="58">G696</f>
        <v>130</v>
      </c>
      <c r="B705" s="293"/>
      <c r="C705" s="294"/>
      <c r="D705" s="294"/>
      <c r="E705" s="294"/>
      <c r="F705" s="294"/>
      <c r="G705" s="294"/>
      <c r="H705" s="294"/>
      <c r="I705" s="294"/>
      <c r="J705" s="295"/>
      <c r="K705" s="208"/>
      <c r="L705" s="112"/>
      <c r="M705" s="113"/>
    </row>
    <row r="706" spans="1:13" x14ac:dyDescent="0.4">
      <c r="A706" s="254">
        <f t="shared" si="58"/>
        <v>131</v>
      </c>
      <c r="B706" s="293"/>
      <c r="C706" s="294"/>
      <c r="D706" s="294"/>
      <c r="E706" s="294"/>
      <c r="F706" s="294"/>
      <c r="G706" s="294"/>
      <c r="H706" s="294"/>
      <c r="I706" s="294"/>
      <c r="J706" s="295"/>
      <c r="K706" s="208"/>
      <c r="L706" s="112"/>
      <c r="M706" s="113"/>
    </row>
    <row r="707" spans="1:13" x14ac:dyDescent="0.4">
      <c r="A707" s="254">
        <f t="shared" si="58"/>
        <v>132</v>
      </c>
      <c r="B707" s="293"/>
      <c r="C707" s="294"/>
      <c r="D707" s="294"/>
      <c r="E707" s="294"/>
      <c r="F707" s="294"/>
      <c r="G707" s="294"/>
      <c r="H707" s="294"/>
      <c r="I707" s="294"/>
      <c r="J707" s="295"/>
      <c r="K707" s="208"/>
      <c r="L707" s="112"/>
      <c r="M707" s="113"/>
    </row>
    <row r="708" spans="1:13" x14ac:dyDescent="0.4">
      <c r="A708" s="254">
        <f t="shared" si="58"/>
        <v>133</v>
      </c>
      <c r="B708" s="293"/>
      <c r="C708" s="294"/>
      <c r="D708" s="294"/>
      <c r="E708" s="294"/>
      <c r="F708" s="294"/>
      <c r="G708" s="294"/>
      <c r="H708" s="294"/>
      <c r="I708" s="294"/>
      <c r="J708" s="295"/>
      <c r="K708" s="208"/>
      <c r="L708" s="112"/>
      <c r="M708" s="113"/>
    </row>
    <row r="709" spans="1:13" ht="13.2" thickBot="1" x14ac:dyDescent="0.45">
      <c r="A709" s="255">
        <f t="shared" si="58"/>
        <v>134</v>
      </c>
      <c r="B709" s="276"/>
      <c r="C709" s="277"/>
      <c r="D709" s="277"/>
      <c r="E709" s="277"/>
      <c r="F709" s="277"/>
      <c r="G709" s="277"/>
      <c r="H709" s="277"/>
      <c r="I709" s="277"/>
      <c r="J709" s="278"/>
      <c r="K709" s="208"/>
      <c r="L709" s="114"/>
      <c r="M709" s="115"/>
    </row>
    <row r="710" spans="1:13" s="16" customFormat="1" ht="6" customHeight="1" thickBot="1" x14ac:dyDescent="0.45"/>
    <row r="711" spans="1:13" s="16" customFormat="1" ht="13.2" thickBot="1" x14ac:dyDescent="0.45">
      <c r="A711" s="426" t="s">
        <v>67</v>
      </c>
      <c r="B711" s="427"/>
      <c r="C711" s="427"/>
      <c r="D711" s="427"/>
      <c r="E711" s="428"/>
      <c r="F711" s="188"/>
      <c r="G711" s="429" t="s">
        <v>68</v>
      </c>
      <c r="H711" s="430"/>
      <c r="I711" s="431">
        <f>E714+E736+E748</f>
        <v>128</v>
      </c>
      <c r="J711" s="432"/>
      <c r="K711" s="39"/>
      <c r="L711" s="130" t="s">
        <v>291</v>
      </c>
      <c r="M711" s="259">
        <f>L723+L740+L752</f>
        <v>89.360000000000014</v>
      </c>
    </row>
    <row r="712" spans="1:13" s="16" customFormat="1" ht="25.5" customHeight="1" x14ac:dyDescent="0.4">
      <c r="A712" s="420" t="s">
        <v>12</v>
      </c>
      <c r="B712" s="421"/>
      <c r="C712" s="421"/>
      <c r="D712" s="421"/>
      <c r="E712" s="422"/>
      <c r="F712" s="78"/>
      <c r="G712" s="420" t="s">
        <v>13</v>
      </c>
      <c r="H712" s="421"/>
      <c r="I712" s="421"/>
      <c r="J712" s="422"/>
      <c r="L712" s="286" t="s">
        <v>482</v>
      </c>
      <c r="M712" s="287"/>
    </row>
    <row r="713" spans="1:13" s="16" customFormat="1" ht="25.2" x14ac:dyDescent="0.4">
      <c r="A713" s="254" t="s">
        <v>20</v>
      </c>
      <c r="B713" s="53" t="s">
        <v>0</v>
      </c>
      <c r="C713" s="238" t="s">
        <v>7</v>
      </c>
      <c r="D713" s="257" t="s">
        <v>1</v>
      </c>
      <c r="E713" s="54" t="s">
        <v>6</v>
      </c>
      <c r="G713" s="55" t="s">
        <v>8</v>
      </c>
      <c r="H713" s="5" t="s">
        <v>9</v>
      </c>
      <c r="I713" s="221" t="s">
        <v>10</v>
      </c>
      <c r="J713" s="240" t="s">
        <v>11</v>
      </c>
      <c r="L713" s="254" t="s">
        <v>2</v>
      </c>
      <c r="M713" s="240" t="s">
        <v>3</v>
      </c>
    </row>
    <row r="714" spans="1:13" x14ac:dyDescent="0.4">
      <c r="A714" s="411">
        <v>6.1</v>
      </c>
      <c r="B714" s="56" t="s">
        <v>577</v>
      </c>
      <c r="C714" s="299" t="s">
        <v>69</v>
      </c>
      <c r="D714" s="388" t="s">
        <v>421</v>
      </c>
      <c r="E714" s="414">
        <v>92</v>
      </c>
      <c r="F714" s="39"/>
      <c r="G714" s="225">
        <v>135</v>
      </c>
      <c r="H714" s="6" t="s">
        <v>615</v>
      </c>
      <c r="I714" s="172">
        <f t="shared" ref="I714:I722" si="59">J714*$E$714</f>
        <v>0.92</v>
      </c>
      <c r="J714" s="14">
        <v>0.01</v>
      </c>
      <c r="K714" s="102"/>
      <c r="L714" s="173">
        <f t="shared" ref="L714:L722" si="60">M714*$E$714</f>
        <v>0.92</v>
      </c>
      <c r="M714" s="11">
        <v>0.01</v>
      </c>
    </row>
    <row r="715" spans="1:13" x14ac:dyDescent="0.4">
      <c r="A715" s="447"/>
      <c r="B715" s="58" t="s">
        <v>21</v>
      </c>
      <c r="C715" s="501"/>
      <c r="D715" s="388"/>
      <c r="E715" s="414"/>
      <c r="F715" s="39"/>
      <c r="G715" s="225">
        <v>136</v>
      </c>
      <c r="H715" s="6" t="s">
        <v>397</v>
      </c>
      <c r="I715" s="172">
        <f t="shared" si="59"/>
        <v>1.84</v>
      </c>
      <c r="J715" s="14">
        <v>0.02</v>
      </c>
      <c r="K715" s="102"/>
      <c r="L715" s="173">
        <f t="shared" si="60"/>
        <v>0.92</v>
      </c>
      <c r="M715" s="11">
        <v>0.01</v>
      </c>
    </row>
    <row r="716" spans="1:13" x14ac:dyDescent="0.4">
      <c r="A716" s="412"/>
      <c r="B716" s="302" t="s">
        <v>312</v>
      </c>
      <c r="C716" s="300"/>
      <c r="D716" s="388"/>
      <c r="E716" s="414"/>
      <c r="F716" s="39"/>
      <c r="G716" s="225">
        <v>137</v>
      </c>
      <c r="H716" s="6" t="s">
        <v>213</v>
      </c>
      <c r="I716" s="172">
        <f t="shared" si="59"/>
        <v>0.92</v>
      </c>
      <c r="J716" s="14">
        <v>0.01</v>
      </c>
      <c r="K716" s="102"/>
      <c r="L716" s="173">
        <f t="shared" si="60"/>
        <v>0.92</v>
      </c>
      <c r="M716" s="11">
        <v>0.01</v>
      </c>
    </row>
    <row r="717" spans="1:13" ht="63" x14ac:dyDescent="0.4">
      <c r="A717" s="412"/>
      <c r="B717" s="302"/>
      <c r="C717" s="299" t="s">
        <v>70</v>
      </c>
      <c r="D717" s="388" t="s">
        <v>422</v>
      </c>
      <c r="E717" s="414"/>
      <c r="F717" s="39"/>
      <c r="G717" s="225">
        <v>138</v>
      </c>
      <c r="H717" s="223" t="s">
        <v>633</v>
      </c>
      <c r="I717" s="172">
        <f t="shared" si="59"/>
        <v>36.800000000000004</v>
      </c>
      <c r="J717" s="14">
        <v>0.4</v>
      </c>
      <c r="K717" s="102"/>
      <c r="L717" s="173">
        <f t="shared" si="60"/>
        <v>0</v>
      </c>
      <c r="M717" s="11"/>
    </row>
    <row r="718" spans="1:13" ht="63" x14ac:dyDescent="0.4">
      <c r="A718" s="412"/>
      <c r="B718" s="302"/>
      <c r="C718" s="300"/>
      <c r="D718" s="388"/>
      <c r="E718" s="414"/>
      <c r="F718" s="39"/>
      <c r="G718" s="225">
        <v>139</v>
      </c>
      <c r="H718" s="223" t="s">
        <v>509</v>
      </c>
      <c r="I718" s="172">
        <f t="shared" si="59"/>
        <v>19.32</v>
      </c>
      <c r="J718" s="14">
        <v>0.21</v>
      </c>
      <c r="K718" s="102"/>
      <c r="L718" s="173">
        <f t="shared" si="60"/>
        <v>19.32</v>
      </c>
      <c r="M718" s="11">
        <v>0.21</v>
      </c>
    </row>
    <row r="719" spans="1:13" ht="63" x14ac:dyDescent="0.4">
      <c r="A719" s="412"/>
      <c r="B719" s="443"/>
      <c r="C719" s="441"/>
      <c r="D719" s="388"/>
      <c r="E719" s="414"/>
      <c r="F719" s="39"/>
      <c r="G719" s="225">
        <v>140</v>
      </c>
      <c r="H719" s="223" t="s">
        <v>541</v>
      </c>
      <c r="I719" s="172">
        <f t="shared" si="59"/>
        <v>28.52</v>
      </c>
      <c r="J719" s="14">
        <v>0.31</v>
      </c>
      <c r="K719" s="102"/>
      <c r="L719" s="173">
        <f t="shared" si="60"/>
        <v>28.52</v>
      </c>
      <c r="M719" s="11">
        <v>0.31</v>
      </c>
    </row>
    <row r="720" spans="1:13" ht="25.2" x14ac:dyDescent="0.4">
      <c r="A720" s="412"/>
      <c r="B720" s="438" t="s">
        <v>169</v>
      </c>
      <c r="C720" s="299" t="s">
        <v>173</v>
      </c>
      <c r="D720" s="299" t="s">
        <v>533</v>
      </c>
      <c r="E720" s="414"/>
      <c r="F720" s="39"/>
      <c r="G720" s="225">
        <v>141</v>
      </c>
      <c r="H720" s="6" t="s">
        <v>631</v>
      </c>
      <c r="I720" s="172">
        <f t="shared" si="59"/>
        <v>0.92</v>
      </c>
      <c r="J720" s="14">
        <v>0.01</v>
      </c>
      <c r="K720" s="102"/>
      <c r="L720" s="173">
        <f t="shared" si="60"/>
        <v>0.92</v>
      </c>
      <c r="M720" s="11">
        <v>0.01</v>
      </c>
    </row>
    <row r="721" spans="1:13" ht="16.5" customHeight="1" x14ac:dyDescent="0.4">
      <c r="A721" s="412"/>
      <c r="B721" s="302"/>
      <c r="C721" s="300"/>
      <c r="D721" s="300"/>
      <c r="E721" s="414"/>
      <c r="F721" s="39"/>
      <c r="G721" s="225">
        <v>142</v>
      </c>
      <c r="H721" s="6" t="s">
        <v>397</v>
      </c>
      <c r="I721" s="172">
        <f t="shared" si="59"/>
        <v>1.84</v>
      </c>
      <c r="J721" s="14">
        <v>0.02</v>
      </c>
      <c r="K721" s="102"/>
      <c r="L721" s="173">
        <f t="shared" si="60"/>
        <v>0.92</v>
      </c>
      <c r="M721" s="11">
        <v>0.01</v>
      </c>
    </row>
    <row r="722" spans="1:13" ht="16.5" customHeight="1" x14ac:dyDescent="0.4">
      <c r="A722" s="412"/>
      <c r="B722" s="302"/>
      <c r="C722" s="300"/>
      <c r="D722" s="300"/>
      <c r="E722" s="414"/>
      <c r="F722" s="39"/>
      <c r="G722" s="225">
        <v>143</v>
      </c>
      <c r="H722" s="6" t="s">
        <v>213</v>
      </c>
      <c r="I722" s="172">
        <f t="shared" si="59"/>
        <v>0.92</v>
      </c>
      <c r="J722" s="14">
        <v>0.01</v>
      </c>
      <c r="K722" s="102"/>
      <c r="L722" s="173">
        <f t="shared" si="60"/>
        <v>0.92</v>
      </c>
      <c r="M722" s="11">
        <v>0.01</v>
      </c>
    </row>
    <row r="723" spans="1:13" ht="17.25" customHeight="1" thickBot="1" x14ac:dyDescent="0.45">
      <c r="A723" s="413"/>
      <c r="B723" s="303"/>
      <c r="C723" s="301"/>
      <c r="D723" s="301"/>
      <c r="E723" s="415"/>
      <c r="F723" s="39"/>
      <c r="G723" s="318" t="s">
        <v>14</v>
      </c>
      <c r="H723" s="319"/>
      <c r="I723" s="180">
        <f>SUM(I714:I722)</f>
        <v>92.000000000000014</v>
      </c>
      <c r="J723" s="79">
        <f>SUM(J714:J722)</f>
        <v>1</v>
      </c>
      <c r="K723" s="39"/>
      <c r="L723" s="181">
        <f>SUM(L714:L722)</f>
        <v>53.360000000000007</v>
      </c>
      <c r="M723" s="79">
        <f>SUM(M714:M722)</f>
        <v>0.58000000000000007</v>
      </c>
    </row>
    <row r="724" spans="1:13" s="16" customFormat="1" ht="6" customHeight="1" thickBot="1" x14ac:dyDescent="0.45">
      <c r="A724" s="94"/>
      <c r="B724" s="95"/>
      <c r="C724" s="94"/>
      <c r="D724" s="105"/>
      <c r="E724" s="94"/>
      <c r="F724" s="39"/>
      <c r="G724" s="96"/>
      <c r="H724" s="96"/>
      <c r="I724" s="97"/>
      <c r="J724" s="98"/>
      <c r="K724" s="39"/>
      <c r="L724" s="97"/>
      <c r="M724" s="98"/>
    </row>
    <row r="725" spans="1:13" s="16" customFormat="1" ht="13.5" customHeight="1" x14ac:dyDescent="0.4">
      <c r="A725" s="290" t="s">
        <v>523</v>
      </c>
      <c r="B725" s="291"/>
      <c r="C725" s="291"/>
      <c r="D725" s="291"/>
      <c r="E725" s="291"/>
      <c r="F725" s="291"/>
      <c r="G725" s="291"/>
      <c r="H725" s="291"/>
      <c r="I725" s="291"/>
      <c r="J725" s="292"/>
      <c r="K725" s="195"/>
      <c r="L725" s="110" t="s">
        <v>153</v>
      </c>
      <c r="M725" s="111" t="s">
        <v>174</v>
      </c>
    </row>
    <row r="726" spans="1:13" x14ac:dyDescent="0.4">
      <c r="A726" s="254">
        <f t="shared" ref="A726:A734" si="61">G714</f>
        <v>135</v>
      </c>
      <c r="B726" s="293"/>
      <c r="C726" s="294"/>
      <c r="D726" s="294"/>
      <c r="E726" s="294"/>
      <c r="F726" s="294"/>
      <c r="G726" s="294"/>
      <c r="H726" s="294"/>
      <c r="I726" s="294"/>
      <c r="J726" s="295"/>
      <c r="K726" s="208"/>
      <c r="L726" s="112"/>
      <c r="M726" s="113"/>
    </row>
    <row r="727" spans="1:13" x14ac:dyDescent="0.4">
      <c r="A727" s="254">
        <f t="shared" si="61"/>
        <v>136</v>
      </c>
      <c r="B727" s="293"/>
      <c r="C727" s="294"/>
      <c r="D727" s="294"/>
      <c r="E727" s="294"/>
      <c r="F727" s="294"/>
      <c r="G727" s="294"/>
      <c r="H727" s="294"/>
      <c r="I727" s="294"/>
      <c r="J727" s="295"/>
      <c r="K727" s="208"/>
      <c r="L727" s="112"/>
      <c r="M727" s="113"/>
    </row>
    <row r="728" spans="1:13" x14ac:dyDescent="0.4">
      <c r="A728" s="254">
        <f t="shared" si="61"/>
        <v>137</v>
      </c>
      <c r="B728" s="293"/>
      <c r="C728" s="294"/>
      <c r="D728" s="294"/>
      <c r="E728" s="294"/>
      <c r="F728" s="294"/>
      <c r="G728" s="294"/>
      <c r="H728" s="294"/>
      <c r="I728" s="294"/>
      <c r="J728" s="295"/>
      <c r="K728" s="208"/>
      <c r="L728" s="112"/>
      <c r="M728" s="113"/>
    </row>
    <row r="729" spans="1:13" x14ac:dyDescent="0.4">
      <c r="A729" s="254">
        <f t="shared" si="61"/>
        <v>138</v>
      </c>
      <c r="B729" s="293"/>
      <c r="C729" s="294"/>
      <c r="D729" s="294"/>
      <c r="E729" s="294"/>
      <c r="F729" s="294"/>
      <c r="G729" s="294"/>
      <c r="H729" s="294"/>
      <c r="I729" s="294"/>
      <c r="J729" s="295"/>
      <c r="K729" s="208"/>
      <c r="L729" s="112"/>
      <c r="M729" s="113"/>
    </row>
    <row r="730" spans="1:13" x14ac:dyDescent="0.4">
      <c r="A730" s="254">
        <f t="shared" si="61"/>
        <v>139</v>
      </c>
      <c r="B730" s="293"/>
      <c r="C730" s="294"/>
      <c r="D730" s="294"/>
      <c r="E730" s="294"/>
      <c r="F730" s="294"/>
      <c r="G730" s="294"/>
      <c r="H730" s="294"/>
      <c r="I730" s="294"/>
      <c r="J730" s="295"/>
      <c r="K730" s="208"/>
      <c r="L730" s="112"/>
      <c r="M730" s="113"/>
    </row>
    <row r="731" spans="1:13" x14ac:dyDescent="0.4">
      <c r="A731" s="254">
        <f t="shared" si="61"/>
        <v>140</v>
      </c>
      <c r="B731" s="293"/>
      <c r="C731" s="294"/>
      <c r="D731" s="294"/>
      <c r="E731" s="294"/>
      <c r="F731" s="294"/>
      <c r="G731" s="294"/>
      <c r="H731" s="294"/>
      <c r="I731" s="294"/>
      <c r="J731" s="295"/>
      <c r="K731" s="208"/>
      <c r="L731" s="112"/>
      <c r="M731" s="113"/>
    </row>
    <row r="732" spans="1:13" x14ac:dyDescent="0.4">
      <c r="A732" s="254">
        <f t="shared" si="61"/>
        <v>141</v>
      </c>
      <c r="B732" s="293"/>
      <c r="C732" s="294"/>
      <c r="D732" s="294"/>
      <c r="E732" s="294"/>
      <c r="F732" s="294"/>
      <c r="G732" s="294"/>
      <c r="H732" s="294"/>
      <c r="I732" s="294"/>
      <c r="J732" s="295"/>
      <c r="K732" s="208"/>
      <c r="L732" s="112"/>
      <c r="M732" s="113"/>
    </row>
    <row r="733" spans="1:13" x14ac:dyDescent="0.4">
      <c r="A733" s="254">
        <f t="shared" si="61"/>
        <v>142</v>
      </c>
      <c r="B733" s="293"/>
      <c r="C733" s="294"/>
      <c r="D733" s="294"/>
      <c r="E733" s="294"/>
      <c r="F733" s="294"/>
      <c r="G733" s="294"/>
      <c r="H733" s="294"/>
      <c r="I733" s="294"/>
      <c r="J733" s="295"/>
      <c r="K733" s="208"/>
      <c r="L733" s="112"/>
      <c r="M733" s="113"/>
    </row>
    <row r="734" spans="1:13" ht="13.2" thickBot="1" x14ac:dyDescent="0.45">
      <c r="A734" s="255">
        <f t="shared" si="61"/>
        <v>143</v>
      </c>
      <c r="B734" s="276"/>
      <c r="C734" s="277"/>
      <c r="D734" s="277"/>
      <c r="E734" s="277"/>
      <c r="F734" s="277"/>
      <c r="G734" s="277"/>
      <c r="H734" s="277"/>
      <c r="I734" s="277"/>
      <c r="J734" s="278"/>
      <c r="K734" s="208"/>
      <c r="L734" s="114"/>
      <c r="M734" s="115"/>
    </row>
    <row r="735" spans="1:13" s="16" customFormat="1" ht="6" customHeight="1" thickBot="1" x14ac:dyDescent="0.45">
      <c r="A735" s="94"/>
      <c r="B735" s="95"/>
      <c r="C735" s="94"/>
      <c r="D735" s="95"/>
      <c r="E735" s="94"/>
      <c r="F735" s="39"/>
      <c r="G735" s="51"/>
      <c r="H735" s="105"/>
      <c r="I735" s="97"/>
      <c r="J735" s="98"/>
      <c r="K735" s="39"/>
      <c r="L735" s="97"/>
      <c r="M735" s="98"/>
    </row>
    <row r="736" spans="1:13" ht="63" x14ac:dyDescent="0.4">
      <c r="A736" s="392">
        <v>6.2</v>
      </c>
      <c r="B736" s="104" t="s">
        <v>71</v>
      </c>
      <c r="C736" s="348" t="s">
        <v>73</v>
      </c>
      <c r="D736" s="347" t="s">
        <v>542</v>
      </c>
      <c r="E736" s="416">
        <v>20</v>
      </c>
      <c r="F736" s="189"/>
      <c r="G736" s="224">
        <v>144</v>
      </c>
      <c r="H736" s="13" t="s">
        <v>439</v>
      </c>
      <c r="I736" s="176">
        <f>J736*$E$736</f>
        <v>5</v>
      </c>
      <c r="J736" s="1">
        <v>0.25</v>
      </c>
      <c r="K736" s="211"/>
      <c r="L736" s="177">
        <f>M736*$E$736</f>
        <v>5</v>
      </c>
      <c r="M736" s="9">
        <v>0.25</v>
      </c>
    </row>
    <row r="737" spans="1:13" ht="37.799999999999997" x14ac:dyDescent="0.4">
      <c r="A737" s="393"/>
      <c r="B737" s="58" t="s">
        <v>21</v>
      </c>
      <c r="C737" s="349"/>
      <c r="D737" s="300"/>
      <c r="E737" s="417"/>
      <c r="F737" s="16"/>
      <c r="G737" s="225">
        <v>145</v>
      </c>
      <c r="H737" s="6" t="s">
        <v>483</v>
      </c>
      <c r="I737" s="172">
        <f t="shared" ref="I737:I738" si="62">J737*$E$736</f>
        <v>10</v>
      </c>
      <c r="J737" s="2">
        <v>0.5</v>
      </c>
      <c r="K737" s="211"/>
      <c r="L737" s="173">
        <f t="shared" ref="L737:L738" si="63">M737*$E$736</f>
        <v>10</v>
      </c>
      <c r="M737" s="10">
        <v>0.5</v>
      </c>
    </row>
    <row r="738" spans="1:13" ht="25.2" x14ac:dyDescent="0.4">
      <c r="A738" s="393"/>
      <c r="B738" s="305" t="s">
        <v>313</v>
      </c>
      <c r="C738" s="349"/>
      <c r="D738" s="300"/>
      <c r="E738" s="417"/>
      <c r="F738" s="16"/>
      <c r="G738" s="225">
        <v>146</v>
      </c>
      <c r="H738" s="6" t="s">
        <v>438</v>
      </c>
      <c r="I738" s="172">
        <f t="shared" si="62"/>
        <v>2</v>
      </c>
      <c r="J738" s="2">
        <v>0.1</v>
      </c>
      <c r="K738" s="211"/>
      <c r="L738" s="173">
        <f t="shared" si="63"/>
        <v>2</v>
      </c>
      <c r="M738" s="10">
        <v>0.1</v>
      </c>
    </row>
    <row r="739" spans="1:13" ht="50.4" x14ac:dyDescent="0.4">
      <c r="A739" s="455"/>
      <c r="B739" s="305"/>
      <c r="C739" s="349"/>
      <c r="D739" s="300"/>
      <c r="E739" s="456"/>
      <c r="F739" s="190"/>
      <c r="G739" s="247">
        <v>147</v>
      </c>
      <c r="H739" s="6" t="s">
        <v>440</v>
      </c>
      <c r="I739" s="172">
        <f>J739*$E$736</f>
        <v>3</v>
      </c>
      <c r="J739" s="2">
        <v>0.15</v>
      </c>
      <c r="K739" s="211"/>
      <c r="L739" s="173">
        <f>M739*$E$736</f>
        <v>3</v>
      </c>
      <c r="M739" s="10">
        <v>0.15</v>
      </c>
    </row>
    <row r="740" spans="1:13" ht="13.2" thickBot="1" x14ac:dyDescent="0.45">
      <c r="A740" s="394"/>
      <c r="B740" s="306"/>
      <c r="C740" s="439"/>
      <c r="D740" s="301"/>
      <c r="E740" s="418"/>
      <c r="F740" s="16"/>
      <c r="G740" s="318" t="s">
        <v>14</v>
      </c>
      <c r="H740" s="319"/>
      <c r="I740" s="174">
        <f>SUM(I736:I739)</f>
        <v>20</v>
      </c>
      <c r="J740" s="4">
        <f>SUM(J736:J739)</f>
        <v>1</v>
      </c>
      <c r="K740" s="16"/>
      <c r="L740" s="175">
        <f>SUM(L736:L739)</f>
        <v>20</v>
      </c>
      <c r="M740" s="4">
        <f>SUM(M736:M739)</f>
        <v>1</v>
      </c>
    </row>
    <row r="741" spans="1:13" s="16" customFormat="1" ht="6" customHeight="1" thickBot="1" x14ac:dyDescent="0.45">
      <c r="A741" s="102"/>
      <c r="B741" s="95"/>
      <c r="C741" s="102"/>
      <c r="D741" s="105"/>
      <c r="E741" s="102"/>
      <c r="G741" s="96"/>
      <c r="H741" s="96"/>
      <c r="I741" s="107"/>
      <c r="J741" s="108"/>
      <c r="L741" s="118"/>
      <c r="M741" s="153"/>
    </row>
    <row r="742" spans="1:13" s="16" customFormat="1" ht="14.25" customHeight="1" x14ac:dyDescent="0.4">
      <c r="A742" s="423" t="s">
        <v>523</v>
      </c>
      <c r="B742" s="424"/>
      <c r="C742" s="424"/>
      <c r="D742" s="424"/>
      <c r="E742" s="424"/>
      <c r="F742" s="424"/>
      <c r="G742" s="424"/>
      <c r="H742" s="424"/>
      <c r="I742" s="424"/>
      <c r="J742" s="425"/>
      <c r="K742" s="195"/>
      <c r="L742" s="110" t="s">
        <v>153</v>
      </c>
      <c r="M742" s="111" t="s">
        <v>174</v>
      </c>
    </row>
    <row r="743" spans="1:13" x14ac:dyDescent="0.4">
      <c r="A743" s="225">
        <f>G736</f>
        <v>144</v>
      </c>
      <c r="B743" s="433"/>
      <c r="C743" s="433"/>
      <c r="D743" s="433"/>
      <c r="E743" s="433"/>
      <c r="F743" s="433"/>
      <c r="G743" s="433"/>
      <c r="H743" s="433"/>
      <c r="I743" s="433"/>
      <c r="J743" s="434"/>
      <c r="K743" s="208"/>
      <c r="L743" s="112"/>
      <c r="M743" s="113"/>
    </row>
    <row r="744" spans="1:13" x14ac:dyDescent="0.4">
      <c r="A744" s="225">
        <f t="shared" ref="A744:A746" si="64">G737</f>
        <v>145</v>
      </c>
      <c r="B744" s="433"/>
      <c r="C744" s="433"/>
      <c r="D744" s="433"/>
      <c r="E744" s="433"/>
      <c r="F744" s="433"/>
      <c r="G744" s="433"/>
      <c r="H744" s="433"/>
      <c r="I744" s="433"/>
      <c r="J744" s="434"/>
      <c r="K744" s="208"/>
      <c r="L744" s="112"/>
      <c r="M744" s="113"/>
    </row>
    <row r="745" spans="1:13" x14ac:dyDescent="0.4">
      <c r="A745" s="225">
        <f t="shared" si="64"/>
        <v>146</v>
      </c>
      <c r="B745" s="433"/>
      <c r="C745" s="433"/>
      <c r="D745" s="433"/>
      <c r="E745" s="433"/>
      <c r="F745" s="433"/>
      <c r="G745" s="433"/>
      <c r="H745" s="433"/>
      <c r="I745" s="433"/>
      <c r="J745" s="434"/>
      <c r="K745" s="208"/>
      <c r="L745" s="112"/>
      <c r="M745" s="113"/>
    </row>
    <row r="746" spans="1:13" ht="13.2" thickBot="1" x14ac:dyDescent="0.45">
      <c r="A746" s="226">
        <f t="shared" si="64"/>
        <v>147</v>
      </c>
      <c r="B746" s="435"/>
      <c r="C746" s="435"/>
      <c r="D746" s="435"/>
      <c r="E746" s="435"/>
      <c r="F746" s="435"/>
      <c r="G746" s="435"/>
      <c r="H746" s="435"/>
      <c r="I746" s="435"/>
      <c r="J746" s="436"/>
      <c r="K746" s="208"/>
      <c r="L746" s="114"/>
      <c r="M746" s="115"/>
    </row>
    <row r="747" spans="1:13" s="16" customFormat="1" ht="6" customHeight="1" thickBot="1" x14ac:dyDescent="0.45"/>
    <row r="748" spans="1:13" ht="37.799999999999997" x14ac:dyDescent="0.4">
      <c r="A748" s="454">
        <v>6.3</v>
      </c>
      <c r="B748" s="126" t="s">
        <v>72</v>
      </c>
      <c r="C748" s="348" t="s">
        <v>74</v>
      </c>
      <c r="D748" s="347" t="s">
        <v>367</v>
      </c>
      <c r="E748" s="416">
        <v>16</v>
      </c>
      <c r="F748" s="16"/>
      <c r="G748" s="262">
        <v>148</v>
      </c>
      <c r="H748" s="13" t="s">
        <v>441</v>
      </c>
      <c r="I748" s="170">
        <f t="shared" ref="I748:I750" si="65">J748*$E$748</f>
        <v>3.04</v>
      </c>
      <c r="J748" s="1">
        <v>0.19</v>
      </c>
      <c r="K748" s="211"/>
      <c r="L748" s="171">
        <f t="shared" ref="L748:L750" si="66">M748*$E$748</f>
        <v>3.04</v>
      </c>
      <c r="M748" s="9">
        <v>0.19</v>
      </c>
    </row>
    <row r="749" spans="1:13" ht="37.799999999999997" x14ac:dyDescent="0.4">
      <c r="A749" s="407"/>
      <c r="B749" s="127" t="s">
        <v>21</v>
      </c>
      <c r="C749" s="349"/>
      <c r="D749" s="300"/>
      <c r="E749" s="417"/>
      <c r="F749" s="16"/>
      <c r="G749" s="263">
        <v>149</v>
      </c>
      <c r="H749" s="6" t="s">
        <v>616</v>
      </c>
      <c r="I749" s="172">
        <f t="shared" si="65"/>
        <v>2.88</v>
      </c>
      <c r="J749" s="2">
        <v>0.18</v>
      </c>
      <c r="K749" s="211"/>
      <c r="L749" s="173">
        <f t="shared" si="66"/>
        <v>2.88</v>
      </c>
      <c r="M749" s="10">
        <v>0.18</v>
      </c>
    </row>
    <row r="750" spans="1:13" ht="37.799999999999997" x14ac:dyDescent="0.4">
      <c r="A750" s="407"/>
      <c r="B750" s="302" t="s">
        <v>314</v>
      </c>
      <c r="C750" s="349"/>
      <c r="D750" s="300"/>
      <c r="E750" s="417"/>
      <c r="F750" s="16"/>
      <c r="G750" s="263">
        <v>150</v>
      </c>
      <c r="H750" s="6" t="s">
        <v>442</v>
      </c>
      <c r="I750" s="172">
        <f t="shared" si="65"/>
        <v>4.96</v>
      </c>
      <c r="J750" s="2">
        <v>0.31</v>
      </c>
      <c r="K750" s="211"/>
      <c r="L750" s="173">
        <f t="shared" si="66"/>
        <v>4.96</v>
      </c>
      <c r="M750" s="10">
        <v>0.31</v>
      </c>
    </row>
    <row r="751" spans="1:13" ht="63" x14ac:dyDescent="0.4">
      <c r="A751" s="407"/>
      <c r="B751" s="302"/>
      <c r="C751" s="349"/>
      <c r="D751" s="300"/>
      <c r="E751" s="417"/>
      <c r="F751" s="16"/>
      <c r="G751" s="263">
        <v>151</v>
      </c>
      <c r="H751" s="6" t="s">
        <v>443</v>
      </c>
      <c r="I751" s="172">
        <f>J751*$E$748</f>
        <v>5.12</v>
      </c>
      <c r="J751" s="2">
        <v>0.32</v>
      </c>
      <c r="K751" s="211"/>
      <c r="L751" s="173">
        <f>M751*$E$748</f>
        <v>5.12</v>
      </c>
      <c r="M751" s="10">
        <v>0.32</v>
      </c>
    </row>
    <row r="752" spans="1:13" ht="17.25" customHeight="1" thickBot="1" x14ac:dyDescent="0.45">
      <c r="A752" s="394"/>
      <c r="B752" s="236"/>
      <c r="C752" s="439"/>
      <c r="D752" s="231"/>
      <c r="E752" s="418"/>
      <c r="F752" s="16"/>
      <c r="G752" s="318" t="s">
        <v>14</v>
      </c>
      <c r="H752" s="319"/>
      <c r="I752" s="174">
        <f>SUM(I748:I751)</f>
        <v>16</v>
      </c>
      <c r="J752" s="157">
        <f>SUM(J748:J751)</f>
        <v>1</v>
      </c>
      <c r="K752" s="258"/>
      <c r="L752" s="175">
        <f>SUM(L748:L751)</f>
        <v>16</v>
      </c>
      <c r="M752" s="157">
        <f>SUM(M748:M751)</f>
        <v>1</v>
      </c>
    </row>
    <row r="753" spans="1:13" s="16" customFormat="1" ht="6" customHeight="1" thickBot="1" x14ac:dyDescent="0.45"/>
    <row r="754" spans="1:13" s="16" customFormat="1" ht="14.25" customHeight="1" x14ac:dyDescent="0.4">
      <c r="A754" s="423" t="s">
        <v>523</v>
      </c>
      <c r="B754" s="424"/>
      <c r="C754" s="424"/>
      <c r="D754" s="424"/>
      <c r="E754" s="424"/>
      <c r="F754" s="424"/>
      <c r="G754" s="424"/>
      <c r="H754" s="424"/>
      <c r="I754" s="424"/>
      <c r="J754" s="425"/>
      <c r="K754" s="195"/>
      <c r="L754" s="110" t="s">
        <v>153</v>
      </c>
      <c r="M754" s="111" t="s">
        <v>174</v>
      </c>
    </row>
    <row r="755" spans="1:13" x14ac:dyDescent="0.4">
      <c r="A755" s="225">
        <f>G748</f>
        <v>148</v>
      </c>
      <c r="B755" s="293"/>
      <c r="C755" s="294"/>
      <c r="D755" s="294"/>
      <c r="E755" s="294"/>
      <c r="F755" s="294"/>
      <c r="G755" s="294"/>
      <c r="H755" s="294"/>
      <c r="I755" s="294"/>
      <c r="J755" s="295"/>
      <c r="K755" s="208"/>
      <c r="L755" s="112"/>
      <c r="M755" s="113"/>
    </row>
    <row r="756" spans="1:13" x14ac:dyDescent="0.4">
      <c r="A756" s="225">
        <f t="shared" ref="A756:A758" si="67">G749</f>
        <v>149</v>
      </c>
      <c r="B756" s="293"/>
      <c r="C756" s="294"/>
      <c r="D756" s="294"/>
      <c r="E756" s="294"/>
      <c r="F756" s="294"/>
      <c r="G756" s="294"/>
      <c r="H756" s="294"/>
      <c r="I756" s="294"/>
      <c r="J756" s="295"/>
      <c r="K756" s="208"/>
      <c r="L756" s="112"/>
      <c r="M756" s="113"/>
    </row>
    <row r="757" spans="1:13" x14ac:dyDescent="0.4">
      <c r="A757" s="225">
        <f t="shared" si="67"/>
        <v>150</v>
      </c>
      <c r="B757" s="293"/>
      <c r="C757" s="294"/>
      <c r="D757" s="294"/>
      <c r="E757" s="294"/>
      <c r="F757" s="294"/>
      <c r="G757" s="294"/>
      <c r="H757" s="294"/>
      <c r="I757" s="294"/>
      <c r="J757" s="295"/>
      <c r="K757" s="208"/>
      <c r="L757" s="112"/>
      <c r="M757" s="113"/>
    </row>
    <row r="758" spans="1:13" ht="13.2" thickBot="1" x14ac:dyDescent="0.45">
      <c r="A758" s="226">
        <f t="shared" si="67"/>
        <v>151</v>
      </c>
      <c r="B758" s="276"/>
      <c r="C758" s="277"/>
      <c r="D758" s="277"/>
      <c r="E758" s="277"/>
      <c r="F758" s="277"/>
      <c r="G758" s="277"/>
      <c r="H758" s="277"/>
      <c r="I758" s="277"/>
      <c r="J758" s="278"/>
      <c r="K758" s="208"/>
      <c r="L758" s="114"/>
      <c r="M758" s="115"/>
    </row>
    <row r="759" spans="1:13" s="16" customFormat="1" ht="6" customHeight="1" thickBot="1" x14ac:dyDescent="0.45"/>
    <row r="760" spans="1:13" s="16" customFormat="1" ht="13.2" thickBot="1" x14ac:dyDescent="0.45">
      <c r="A760" s="426" t="s">
        <v>75</v>
      </c>
      <c r="B760" s="427"/>
      <c r="C760" s="427"/>
      <c r="D760" s="427"/>
      <c r="E760" s="428"/>
      <c r="F760" s="188"/>
      <c r="G760" s="429" t="s">
        <v>76</v>
      </c>
      <c r="H760" s="430"/>
      <c r="I760" s="431">
        <f>E763+E777+E787+E799+E815+E821+E829+E837</f>
        <v>53</v>
      </c>
      <c r="J760" s="432"/>
      <c r="K760" s="39"/>
      <c r="L760" s="130" t="s">
        <v>291</v>
      </c>
      <c r="M760" s="259">
        <f>L768+L780+L791+L805+L816+L823+L831+L840</f>
        <v>52.750000000000007</v>
      </c>
    </row>
    <row r="761" spans="1:13" s="16" customFormat="1" ht="24.75" customHeight="1" x14ac:dyDescent="0.4">
      <c r="A761" s="420" t="s">
        <v>12</v>
      </c>
      <c r="B761" s="421"/>
      <c r="C761" s="421"/>
      <c r="D761" s="421"/>
      <c r="E761" s="422"/>
      <c r="F761" s="78"/>
      <c r="G761" s="420" t="s">
        <v>13</v>
      </c>
      <c r="H761" s="421"/>
      <c r="I761" s="421"/>
      <c r="J761" s="422"/>
      <c r="L761" s="286" t="s">
        <v>482</v>
      </c>
      <c r="M761" s="287"/>
    </row>
    <row r="762" spans="1:13" s="16" customFormat="1" ht="25.2" x14ac:dyDescent="0.4">
      <c r="A762" s="254" t="s">
        <v>20</v>
      </c>
      <c r="B762" s="53" t="s">
        <v>0</v>
      </c>
      <c r="C762" s="238" t="s">
        <v>7</v>
      </c>
      <c r="D762" s="257" t="s">
        <v>1</v>
      </c>
      <c r="E762" s="54" t="s">
        <v>6</v>
      </c>
      <c r="G762" s="55" t="s">
        <v>8</v>
      </c>
      <c r="H762" s="5" t="s">
        <v>9</v>
      </c>
      <c r="I762" s="221" t="s">
        <v>10</v>
      </c>
      <c r="J762" s="240" t="s">
        <v>11</v>
      </c>
      <c r="L762" s="254" t="s">
        <v>2</v>
      </c>
      <c r="M762" s="240" t="s">
        <v>3</v>
      </c>
    </row>
    <row r="763" spans="1:13" ht="37.799999999999997" x14ac:dyDescent="0.4">
      <c r="A763" s="411">
        <v>7.1</v>
      </c>
      <c r="B763" s="56" t="s">
        <v>77</v>
      </c>
      <c r="C763" s="299" t="s">
        <v>78</v>
      </c>
      <c r="D763" s="388" t="s">
        <v>368</v>
      </c>
      <c r="E763" s="414">
        <v>35</v>
      </c>
      <c r="F763" s="191"/>
      <c r="G763" s="225">
        <v>152</v>
      </c>
      <c r="H763" s="6" t="s">
        <v>591</v>
      </c>
      <c r="I763" s="172">
        <f>J763*$E$763</f>
        <v>4.55</v>
      </c>
      <c r="J763" s="14">
        <v>0.13</v>
      </c>
      <c r="K763" s="102"/>
      <c r="L763" s="173">
        <f>M763*$E$763</f>
        <v>4.55</v>
      </c>
      <c r="M763" s="11">
        <v>0.13</v>
      </c>
    </row>
    <row r="764" spans="1:13" ht="37.799999999999997" x14ac:dyDescent="0.4">
      <c r="A764" s="412"/>
      <c r="B764" s="58" t="s">
        <v>21</v>
      </c>
      <c r="C764" s="300"/>
      <c r="D764" s="388"/>
      <c r="E764" s="414"/>
      <c r="F764" s="39"/>
      <c r="G764" s="225">
        <v>153</v>
      </c>
      <c r="H764" s="6" t="s">
        <v>543</v>
      </c>
      <c r="I764" s="172">
        <f t="shared" ref="I764:I765" si="68">J764*$E$763</f>
        <v>4.55</v>
      </c>
      <c r="J764" s="14">
        <v>0.13</v>
      </c>
      <c r="K764" s="102"/>
      <c r="L764" s="173">
        <f t="shared" ref="L764:L765" si="69">M764*$E$763</f>
        <v>4.55</v>
      </c>
      <c r="M764" s="11">
        <v>0.13</v>
      </c>
    </row>
    <row r="765" spans="1:13" ht="50.4" x14ac:dyDescent="0.4">
      <c r="A765" s="412"/>
      <c r="B765" s="305" t="s">
        <v>315</v>
      </c>
      <c r="C765" s="441"/>
      <c r="D765" s="388"/>
      <c r="E765" s="414"/>
      <c r="F765" s="39"/>
      <c r="G765" s="225">
        <v>154</v>
      </c>
      <c r="H765" s="223" t="s">
        <v>257</v>
      </c>
      <c r="I765" s="172">
        <f t="shared" si="68"/>
        <v>24.5</v>
      </c>
      <c r="J765" s="14">
        <v>0.7</v>
      </c>
      <c r="K765" s="102"/>
      <c r="L765" s="173">
        <f t="shared" si="69"/>
        <v>24.5</v>
      </c>
      <c r="M765" s="11">
        <v>0.7</v>
      </c>
    </row>
    <row r="766" spans="1:13" ht="37.799999999999997" x14ac:dyDescent="0.4">
      <c r="A766" s="412"/>
      <c r="B766" s="305"/>
      <c r="C766" s="299" t="s">
        <v>79</v>
      </c>
      <c r="D766" s="299" t="s">
        <v>367</v>
      </c>
      <c r="E766" s="414"/>
      <c r="F766" s="39"/>
      <c r="G766" s="225">
        <v>155</v>
      </c>
      <c r="H766" s="223" t="s">
        <v>515</v>
      </c>
      <c r="I766" s="172">
        <f>J766*$E$763</f>
        <v>0.70000000000000007</v>
      </c>
      <c r="J766" s="14">
        <v>0.02</v>
      </c>
      <c r="K766" s="102"/>
      <c r="L766" s="173">
        <f>M766*$E$763</f>
        <v>0.70000000000000007</v>
      </c>
      <c r="M766" s="11">
        <v>0.02</v>
      </c>
    </row>
    <row r="767" spans="1:13" ht="25.2" x14ac:dyDescent="0.4">
      <c r="A767" s="412"/>
      <c r="B767" s="305"/>
      <c r="C767" s="300"/>
      <c r="D767" s="300"/>
      <c r="E767" s="414"/>
      <c r="F767" s="39"/>
      <c r="G767" s="225">
        <v>156</v>
      </c>
      <c r="H767" s="223" t="s">
        <v>516</v>
      </c>
      <c r="I767" s="172">
        <f>J767*$E$763</f>
        <v>0.70000000000000007</v>
      </c>
      <c r="J767" s="14">
        <v>0.02</v>
      </c>
      <c r="K767" s="102"/>
      <c r="L767" s="173">
        <f>M767*$E$763</f>
        <v>0.70000000000000007</v>
      </c>
      <c r="M767" s="11">
        <v>0.02</v>
      </c>
    </row>
    <row r="768" spans="1:13" ht="13.2" thickBot="1" x14ac:dyDescent="0.45">
      <c r="A768" s="413"/>
      <c r="B768" s="306"/>
      <c r="C768" s="301"/>
      <c r="D768" s="301"/>
      <c r="E768" s="415"/>
      <c r="F768" s="39"/>
      <c r="G768" s="318" t="s">
        <v>14</v>
      </c>
      <c r="H768" s="319"/>
      <c r="I768" s="180">
        <f>SUM(I763:I767)</f>
        <v>35.000000000000007</v>
      </c>
      <c r="J768" s="79">
        <f>SUM(J763:J767)</f>
        <v>1</v>
      </c>
      <c r="K768" s="39"/>
      <c r="L768" s="181">
        <f>SUM(L763:L767)</f>
        <v>35.000000000000007</v>
      </c>
      <c r="M768" s="79">
        <f>SUM(M763:M767)</f>
        <v>1</v>
      </c>
    </row>
    <row r="769" spans="1:13" s="16" customFormat="1" ht="6" customHeight="1" thickBot="1" x14ac:dyDescent="0.45">
      <c r="A769" s="94"/>
      <c r="B769" s="95"/>
      <c r="C769" s="94"/>
      <c r="D769" s="105"/>
      <c r="E769" s="94"/>
      <c r="F769" s="39"/>
      <c r="G769" s="96"/>
      <c r="H769" s="96"/>
      <c r="I769" s="97"/>
      <c r="J769" s="98"/>
      <c r="K769" s="39"/>
      <c r="L769" s="97"/>
      <c r="M769" s="98"/>
    </row>
    <row r="770" spans="1:13" s="16" customFormat="1" ht="13.5" customHeight="1" x14ac:dyDescent="0.4">
      <c r="A770" s="290" t="s">
        <v>523</v>
      </c>
      <c r="B770" s="291"/>
      <c r="C770" s="291"/>
      <c r="D770" s="291"/>
      <c r="E770" s="291"/>
      <c r="F770" s="291"/>
      <c r="G770" s="291"/>
      <c r="H770" s="291"/>
      <c r="I770" s="291"/>
      <c r="J770" s="292"/>
      <c r="K770" s="195"/>
      <c r="L770" s="110" t="s">
        <v>153</v>
      </c>
      <c r="M770" s="111" t="s">
        <v>174</v>
      </c>
    </row>
    <row r="771" spans="1:13" x14ac:dyDescent="0.4">
      <c r="A771" s="225">
        <f>G763</f>
        <v>152</v>
      </c>
      <c r="B771" s="293"/>
      <c r="C771" s="294"/>
      <c r="D771" s="294"/>
      <c r="E771" s="294"/>
      <c r="F771" s="294"/>
      <c r="G771" s="294"/>
      <c r="H771" s="294"/>
      <c r="I771" s="294"/>
      <c r="J771" s="295"/>
      <c r="K771" s="208"/>
      <c r="L771" s="112"/>
      <c r="M771" s="113"/>
    </row>
    <row r="772" spans="1:13" x14ac:dyDescent="0.4">
      <c r="A772" s="225">
        <f t="shared" ref="A772:A774" si="70">G764</f>
        <v>153</v>
      </c>
      <c r="B772" s="293"/>
      <c r="C772" s="294"/>
      <c r="D772" s="294"/>
      <c r="E772" s="294"/>
      <c r="F772" s="294"/>
      <c r="G772" s="294"/>
      <c r="H772" s="294"/>
      <c r="I772" s="294"/>
      <c r="J772" s="295"/>
      <c r="K772" s="208"/>
      <c r="L772" s="112"/>
      <c r="M772" s="113"/>
    </row>
    <row r="773" spans="1:13" x14ac:dyDescent="0.4">
      <c r="A773" s="225">
        <f t="shared" si="70"/>
        <v>154</v>
      </c>
      <c r="B773" s="293"/>
      <c r="C773" s="294"/>
      <c r="D773" s="294"/>
      <c r="E773" s="294"/>
      <c r="F773" s="294"/>
      <c r="G773" s="294"/>
      <c r="H773" s="294"/>
      <c r="I773" s="294"/>
      <c r="J773" s="295"/>
      <c r="K773" s="208"/>
      <c r="L773" s="112"/>
      <c r="M773" s="113"/>
    </row>
    <row r="774" spans="1:13" x14ac:dyDescent="0.4">
      <c r="A774" s="225">
        <f t="shared" si="70"/>
        <v>155</v>
      </c>
      <c r="B774" s="293"/>
      <c r="C774" s="294"/>
      <c r="D774" s="294"/>
      <c r="E774" s="294"/>
      <c r="F774" s="294"/>
      <c r="G774" s="294"/>
      <c r="H774" s="294"/>
      <c r="I774" s="294"/>
      <c r="J774" s="295"/>
      <c r="K774" s="208"/>
      <c r="L774" s="112"/>
      <c r="M774" s="113"/>
    </row>
    <row r="775" spans="1:13" ht="13.2" thickBot="1" x14ac:dyDescent="0.45">
      <c r="A775" s="226">
        <f>G767</f>
        <v>156</v>
      </c>
      <c r="B775" s="276"/>
      <c r="C775" s="277"/>
      <c r="D775" s="277"/>
      <c r="E775" s="277"/>
      <c r="F775" s="277"/>
      <c r="G775" s="277"/>
      <c r="H775" s="277"/>
      <c r="I775" s="277"/>
      <c r="J775" s="278"/>
      <c r="K775" s="208"/>
      <c r="L775" s="114"/>
      <c r="M775" s="115"/>
    </row>
    <row r="776" spans="1:13" s="16" customFormat="1" ht="6" customHeight="1" thickBot="1" x14ac:dyDescent="0.45">
      <c r="A776" s="94"/>
      <c r="B776" s="95"/>
      <c r="C776" s="94"/>
      <c r="D776" s="95"/>
      <c r="E776" s="94"/>
      <c r="F776" s="39"/>
      <c r="G776" s="51"/>
      <c r="H776" s="105"/>
      <c r="I776" s="97"/>
      <c r="J776" s="98"/>
      <c r="K776" s="39"/>
      <c r="L776" s="97"/>
      <c r="M776" s="98"/>
    </row>
    <row r="777" spans="1:13" ht="37.799999999999997" x14ac:dyDescent="0.4">
      <c r="A777" s="392">
        <v>7.2</v>
      </c>
      <c r="B777" s="104" t="s">
        <v>255</v>
      </c>
      <c r="C777" s="348" t="s">
        <v>81</v>
      </c>
      <c r="D777" s="347" t="s">
        <v>369</v>
      </c>
      <c r="E777" s="416">
        <v>4</v>
      </c>
      <c r="F777" s="16"/>
      <c r="G777" s="224">
        <v>157</v>
      </c>
      <c r="H777" s="13" t="s">
        <v>316</v>
      </c>
      <c r="I777" s="176">
        <f>J777*$E$777</f>
        <v>2</v>
      </c>
      <c r="J777" s="1">
        <v>0.5</v>
      </c>
      <c r="K777" s="211"/>
      <c r="L777" s="177">
        <f>M777*$E$777</f>
        <v>2</v>
      </c>
      <c r="M777" s="9">
        <v>0.5</v>
      </c>
    </row>
    <row r="778" spans="1:13" ht="37.799999999999997" x14ac:dyDescent="0.4">
      <c r="A778" s="393"/>
      <c r="B778" s="58" t="s">
        <v>21</v>
      </c>
      <c r="C778" s="349"/>
      <c r="D778" s="300"/>
      <c r="E778" s="417"/>
      <c r="F778" s="16"/>
      <c r="G778" s="225">
        <v>158</v>
      </c>
      <c r="H778" s="6" t="s">
        <v>517</v>
      </c>
      <c r="I778" s="172">
        <f t="shared" ref="I778" si="71">J778*$E$777</f>
        <v>1</v>
      </c>
      <c r="J778" s="2">
        <v>0.25</v>
      </c>
      <c r="K778" s="211"/>
      <c r="L778" s="173">
        <f t="shared" ref="L778" si="72">M778*$E$777</f>
        <v>1</v>
      </c>
      <c r="M778" s="10">
        <v>0.25</v>
      </c>
    </row>
    <row r="779" spans="1:13" ht="37.799999999999997" x14ac:dyDescent="0.4">
      <c r="A779" s="393"/>
      <c r="B779" s="305" t="s">
        <v>317</v>
      </c>
      <c r="C779" s="349"/>
      <c r="D779" s="300"/>
      <c r="E779" s="417"/>
      <c r="F779" s="16"/>
      <c r="G779" s="225">
        <v>159</v>
      </c>
      <c r="H779" s="6" t="s">
        <v>518</v>
      </c>
      <c r="I779" s="172">
        <f>J779*$E$777</f>
        <v>1</v>
      </c>
      <c r="J779" s="2">
        <v>0.25</v>
      </c>
      <c r="K779" s="211"/>
      <c r="L779" s="173">
        <f>M779*$E$777</f>
        <v>1</v>
      </c>
      <c r="M779" s="10">
        <v>0.25</v>
      </c>
    </row>
    <row r="780" spans="1:13" ht="13.2" thickBot="1" x14ac:dyDescent="0.45">
      <c r="A780" s="394"/>
      <c r="B780" s="306"/>
      <c r="C780" s="439"/>
      <c r="D780" s="301"/>
      <c r="E780" s="418"/>
      <c r="F780" s="16"/>
      <c r="G780" s="318" t="s">
        <v>14</v>
      </c>
      <c r="H780" s="319"/>
      <c r="I780" s="174">
        <f>SUM(I777:I779)</f>
        <v>4</v>
      </c>
      <c r="J780" s="4">
        <f>SUM(J777:J779)</f>
        <v>1</v>
      </c>
      <c r="K780" s="16"/>
      <c r="L780" s="175">
        <f>SUM(L777:L779)</f>
        <v>4</v>
      </c>
      <c r="M780" s="4">
        <f>SUM(M777:M779)</f>
        <v>1</v>
      </c>
    </row>
    <row r="781" spans="1:13" s="16" customFormat="1" ht="6" customHeight="1" thickBot="1" x14ac:dyDescent="0.45">
      <c r="A781" s="102"/>
      <c r="B781" s="95"/>
      <c r="C781" s="102"/>
      <c r="D781" s="105"/>
      <c r="E781" s="102"/>
      <c r="G781" s="96"/>
      <c r="H781" s="96"/>
      <c r="I781" s="107"/>
      <c r="J781" s="108"/>
      <c r="L781" s="118"/>
      <c r="M781" s="153"/>
    </row>
    <row r="782" spans="1:13" s="16" customFormat="1" ht="14.25" customHeight="1" x14ac:dyDescent="0.4">
      <c r="A782" s="423" t="s">
        <v>523</v>
      </c>
      <c r="B782" s="424"/>
      <c r="C782" s="424"/>
      <c r="D782" s="424"/>
      <c r="E782" s="424"/>
      <c r="F782" s="424"/>
      <c r="G782" s="424"/>
      <c r="H782" s="424"/>
      <c r="I782" s="424"/>
      <c r="J782" s="425"/>
      <c r="K782" s="195"/>
      <c r="L782" s="110" t="s">
        <v>153</v>
      </c>
      <c r="M782" s="111" t="s">
        <v>174</v>
      </c>
    </row>
    <row r="783" spans="1:13" x14ac:dyDescent="0.4">
      <c r="A783" s="225">
        <f>G777</f>
        <v>157</v>
      </c>
      <c r="B783" s="433"/>
      <c r="C783" s="433"/>
      <c r="D783" s="433"/>
      <c r="E783" s="433"/>
      <c r="F783" s="433"/>
      <c r="G783" s="433"/>
      <c r="H783" s="433"/>
      <c r="I783" s="433"/>
      <c r="J783" s="434"/>
      <c r="K783" s="208"/>
      <c r="L783" s="112"/>
      <c r="M783" s="113"/>
    </row>
    <row r="784" spans="1:13" x14ac:dyDescent="0.4">
      <c r="A784" s="225">
        <f t="shared" ref="A784:A785" si="73">G778</f>
        <v>158</v>
      </c>
      <c r="B784" s="433"/>
      <c r="C784" s="433"/>
      <c r="D784" s="433"/>
      <c r="E784" s="433"/>
      <c r="F784" s="433"/>
      <c r="G784" s="433"/>
      <c r="H784" s="433"/>
      <c r="I784" s="433"/>
      <c r="J784" s="434"/>
      <c r="K784" s="208"/>
      <c r="L784" s="112"/>
      <c r="M784" s="113"/>
    </row>
    <row r="785" spans="1:13" ht="13.2" thickBot="1" x14ac:dyDescent="0.45">
      <c r="A785" s="226">
        <f t="shared" si="73"/>
        <v>159</v>
      </c>
      <c r="B785" s="435"/>
      <c r="C785" s="435"/>
      <c r="D785" s="435"/>
      <c r="E785" s="435"/>
      <c r="F785" s="435"/>
      <c r="G785" s="435"/>
      <c r="H785" s="435"/>
      <c r="I785" s="435"/>
      <c r="J785" s="436"/>
      <c r="K785" s="208"/>
      <c r="L785" s="114"/>
      <c r="M785" s="115"/>
    </row>
    <row r="786" spans="1:13" s="16" customFormat="1" ht="6" customHeight="1" thickBot="1" x14ac:dyDescent="0.45"/>
    <row r="787" spans="1:13" x14ac:dyDescent="0.4">
      <c r="A787" s="392">
        <v>7.3</v>
      </c>
      <c r="B787" s="126" t="s">
        <v>82</v>
      </c>
      <c r="C787" s="408" t="s">
        <v>83</v>
      </c>
      <c r="D787" s="410" t="s">
        <v>370</v>
      </c>
      <c r="E787" s="416">
        <v>2</v>
      </c>
      <c r="F787" s="16"/>
      <c r="G787" s="224">
        <v>160</v>
      </c>
      <c r="H787" s="13" t="s">
        <v>281</v>
      </c>
      <c r="I787" s="176">
        <f>J787*$E$787</f>
        <v>0.5</v>
      </c>
      <c r="J787" s="1">
        <v>0.25</v>
      </c>
      <c r="K787" s="211"/>
      <c r="L787" s="177">
        <f>M787*$E$787</f>
        <v>0.5</v>
      </c>
      <c r="M787" s="9">
        <v>0.25</v>
      </c>
    </row>
    <row r="788" spans="1:13" x14ac:dyDescent="0.4">
      <c r="A788" s="393"/>
      <c r="B788" s="127" t="s">
        <v>21</v>
      </c>
      <c r="C788" s="386"/>
      <c r="D788" s="388"/>
      <c r="E788" s="417"/>
      <c r="F788" s="16"/>
      <c r="G788" s="225">
        <v>161</v>
      </c>
      <c r="H788" s="6" t="s">
        <v>318</v>
      </c>
      <c r="I788" s="172">
        <f t="shared" ref="I788:I789" si="74">J788*$E$787</f>
        <v>0.1</v>
      </c>
      <c r="J788" s="2">
        <v>0.05</v>
      </c>
      <c r="K788" s="211"/>
      <c r="L788" s="173">
        <f t="shared" ref="L788:L789" si="75">M788*$E$787</f>
        <v>0.1</v>
      </c>
      <c r="M788" s="10">
        <v>0.05</v>
      </c>
    </row>
    <row r="789" spans="1:13" ht="25.2" x14ac:dyDescent="0.4">
      <c r="A789" s="393"/>
      <c r="B789" s="305" t="s">
        <v>617</v>
      </c>
      <c r="C789" s="350" t="s">
        <v>84</v>
      </c>
      <c r="D789" s="299" t="s">
        <v>369</v>
      </c>
      <c r="E789" s="417"/>
      <c r="F789" s="16"/>
      <c r="G789" s="225">
        <v>162</v>
      </c>
      <c r="H789" s="6" t="s">
        <v>237</v>
      </c>
      <c r="I789" s="172">
        <f t="shared" si="74"/>
        <v>1</v>
      </c>
      <c r="J789" s="2">
        <v>0.5</v>
      </c>
      <c r="K789" s="211"/>
      <c r="L789" s="173">
        <f t="shared" si="75"/>
        <v>1</v>
      </c>
      <c r="M789" s="10">
        <v>0.5</v>
      </c>
    </row>
    <row r="790" spans="1:13" x14ac:dyDescent="0.4">
      <c r="A790" s="393"/>
      <c r="B790" s="305"/>
      <c r="C790" s="349"/>
      <c r="D790" s="300"/>
      <c r="E790" s="417"/>
      <c r="F790" s="190"/>
      <c r="G790" s="225">
        <v>163</v>
      </c>
      <c r="H790" s="6" t="s">
        <v>444</v>
      </c>
      <c r="I790" s="172">
        <f>J790*$E$787</f>
        <v>0.4</v>
      </c>
      <c r="J790" s="2">
        <v>0.2</v>
      </c>
      <c r="K790" s="211"/>
      <c r="L790" s="173">
        <f>M790*$E$787</f>
        <v>0.4</v>
      </c>
      <c r="M790" s="10">
        <v>0.2</v>
      </c>
    </row>
    <row r="791" spans="1:13" ht="13.2" thickBot="1" x14ac:dyDescent="0.45">
      <c r="A791" s="394"/>
      <c r="B791" s="306"/>
      <c r="C791" s="439"/>
      <c r="D791" s="301"/>
      <c r="E791" s="418"/>
      <c r="F791" s="16"/>
      <c r="G791" s="318" t="s">
        <v>14</v>
      </c>
      <c r="H791" s="319"/>
      <c r="I791" s="174">
        <f>SUM(I787:I790)</f>
        <v>2</v>
      </c>
      <c r="J791" s="157">
        <f>SUM(J787:J790)</f>
        <v>1</v>
      </c>
      <c r="K791" s="258"/>
      <c r="L791" s="175">
        <f>SUM(L787:L790)</f>
        <v>2</v>
      </c>
      <c r="M791" s="157">
        <f>SUM(M787:M790)</f>
        <v>1</v>
      </c>
    </row>
    <row r="792" spans="1:13" s="16" customFormat="1" ht="6" customHeight="1" thickBot="1" x14ac:dyDescent="0.45">
      <c r="A792" s="102"/>
      <c r="B792" s="95"/>
      <c r="C792" s="102"/>
      <c r="D792" s="105"/>
      <c r="E792" s="102"/>
      <c r="G792" s="96"/>
      <c r="H792" s="96"/>
      <c r="I792" s="107"/>
      <c r="J792" s="148"/>
      <c r="K792" s="258"/>
      <c r="L792" s="107"/>
      <c r="M792" s="148"/>
    </row>
    <row r="793" spans="1:13" s="16" customFormat="1" ht="14.25" customHeight="1" x14ac:dyDescent="0.4">
      <c r="A793" s="423" t="s">
        <v>523</v>
      </c>
      <c r="B793" s="424"/>
      <c r="C793" s="424"/>
      <c r="D793" s="424"/>
      <c r="E793" s="424"/>
      <c r="F793" s="424"/>
      <c r="G793" s="424"/>
      <c r="H793" s="424"/>
      <c r="I793" s="424"/>
      <c r="J793" s="425"/>
      <c r="K793" s="195"/>
      <c r="L793" s="110" t="s">
        <v>153</v>
      </c>
      <c r="M793" s="111" t="s">
        <v>174</v>
      </c>
    </row>
    <row r="794" spans="1:13" x14ac:dyDescent="0.4">
      <c r="A794" s="225">
        <f>G787</f>
        <v>160</v>
      </c>
      <c r="B794" s="433"/>
      <c r="C794" s="433"/>
      <c r="D794" s="433"/>
      <c r="E794" s="433"/>
      <c r="F794" s="433"/>
      <c r="G794" s="433"/>
      <c r="H794" s="433"/>
      <c r="I794" s="433"/>
      <c r="J794" s="434"/>
      <c r="K794" s="208"/>
      <c r="L794" s="112"/>
      <c r="M794" s="113"/>
    </row>
    <row r="795" spans="1:13" x14ac:dyDescent="0.4">
      <c r="A795" s="225">
        <f t="shared" ref="A795:A797" si="76">G788</f>
        <v>161</v>
      </c>
      <c r="B795" s="433"/>
      <c r="C795" s="433"/>
      <c r="D795" s="433"/>
      <c r="E795" s="433"/>
      <c r="F795" s="433"/>
      <c r="G795" s="433"/>
      <c r="H795" s="433"/>
      <c r="I795" s="433"/>
      <c r="J795" s="434"/>
      <c r="K795" s="208"/>
      <c r="L795" s="112"/>
      <c r="M795" s="113"/>
    </row>
    <row r="796" spans="1:13" x14ac:dyDescent="0.4">
      <c r="A796" s="225">
        <f t="shared" si="76"/>
        <v>162</v>
      </c>
      <c r="B796" s="433"/>
      <c r="C796" s="433"/>
      <c r="D796" s="433"/>
      <c r="E796" s="433"/>
      <c r="F796" s="433"/>
      <c r="G796" s="433"/>
      <c r="H796" s="433"/>
      <c r="I796" s="433"/>
      <c r="J796" s="434"/>
      <c r="K796" s="208"/>
      <c r="L796" s="112"/>
      <c r="M796" s="113"/>
    </row>
    <row r="797" spans="1:13" ht="13.2" thickBot="1" x14ac:dyDescent="0.45">
      <c r="A797" s="226">
        <f t="shared" si="76"/>
        <v>163</v>
      </c>
      <c r="B797" s="435"/>
      <c r="C797" s="435"/>
      <c r="D797" s="435"/>
      <c r="E797" s="435"/>
      <c r="F797" s="435"/>
      <c r="G797" s="435"/>
      <c r="H797" s="435"/>
      <c r="I797" s="435"/>
      <c r="J797" s="436"/>
      <c r="K797" s="208"/>
      <c r="L797" s="114"/>
      <c r="M797" s="115"/>
    </row>
    <row r="798" spans="1:13" s="16" customFormat="1" ht="6" customHeight="1" thickBot="1" x14ac:dyDescent="0.45"/>
    <row r="799" spans="1:13" ht="25.2" x14ac:dyDescent="0.4">
      <c r="A799" s="392">
        <v>7.4</v>
      </c>
      <c r="B799" s="126" t="s">
        <v>85</v>
      </c>
      <c r="C799" s="348" t="s">
        <v>87</v>
      </c>
      <c r="D799" s="347" t="s">
        <v>371</v>
      </c>
      <c r="E799" s="416">
        <v>6</v>
      </c>
      <c r="F799" s="16"/>
      <c r="G799" s="224">
        <v>164</v>
      </c>
      <c r="H799" s="13" t="s">
        <v>445</v>
      </c>
      <c r="I799" s="176">
        <f>J799*$E$799</f>
        <v>0.89999999999999991</v>
      </c>
      <c r="J799" s="1">
        <v>0.15</v>
      </c>
      <c r="K799" s="211"/>
      <c r="L799" s="177">
        <f>M799*$E$799</f>
        <v>0.89999999999999991</v>
      </c>
      <c r="M799" s="9">
        <v>0.15</v>
      </c>
    </row>
    <row r="800" spans="1:13" ht="25.2" x14ac:dyDescent="0.4">
      <c r="A800" s="393"/>
      <c r="B800" s="127" t="s">
        <v>21</v>
      </c>
      <c r="C800" s="349"/>
      <c r="D800" s="300"/>
      <c r="E800" s="417"/>
      <c r="F800" s="16"/>
      <c r="G800" s="225">
        <v>165</v>
      </c>
      <c r="H800" s="235" t="s">
        <v>544</v>
      </c>
      <c r="I800" s="172">
        <f>J800*$E$799</f>
        <v>0.89999999999999991</v>
      </c>
      <c r="J800" s="2">
        <v>0.15</v>
      </c>
      <c r="K800" s="211"/>
      <c r="L800" s="173">
        <f>M800*$E$799</f>
        <v>0.89999999999999991</v>
      </c>
      <c r="M800" s="10">
        <v>0.15</v>
      </c>
    </row>
    <row r="801" spans="1:13" ht="16.5" customHeight="1" x14ac:dyDescent="0.4">
      <c r="A801" s="455"/>
      <c r="B801" s="305" t="s">
        <v>86</v>
      </c>
      <c r="C801" s="349"/>
      <c r="D801" s="300"/>
      <c r="E801" s="456"/>
      <c r="F801" s="16"/>
      <c r="G801" s="225">
        <v>166</v>
      </c>
      <c r="H801" s="6" t="s">
        <v>481</v>
      </c>
      <c r="I801" s="172">
        <f t="shared" ref="I801:I804" si="77">J801*$E$799</f>
        <v>1.2000000000000002</v>
      </c>
      <c r="J801" s="150">
        <v>0.2</v>
      </c>
      <c r="K801" s="211"/>
      <c r="L801" s="173">
        <f t="shared" ref="L801:L804" si="78">M801*$E$799</f>
        <v>1.2000000000000002</v>
      </c>
      <c r="M801" s="151">
        <v>0.2</v>
      </c>
    </row>
    <row r="802" spans="1:13" x14ac:dyDescent="0.4">
      <c r="A802" s="455"/>
      <c r="B802" s="305"/>
      <c r="C802" s="349"/>
      <c r="D802" s="300"/>
      <c r="E802" s="456"/>
      <c r="F802" s="16"/>
      <c r="G802" s="225">
        <v>167</v>
      </c>
      <c r="H802" s="223" t="s">
        <v>480</v>
      </c>
      <c r="I802" s="172">
        <f t="shared" si="77"/>
        <v>1.2000000000000002</v>
      </c>
      <c r="J802" s="150">
        <v>0.2</v>
      </c>
      <c r="K802" s="211"/>
      <c r="L802" s="173">
        <f t="shared" si="78"/>
        <v>1.2000000000000002</v>
      </c>
      <c r="M802" s="151">
        <v>0.2</v>
      </c>
    </row>
    <row r="803" spans="1:13" x14ac:dyDescent="0.4">
      <c r="A803" s="455"/>
      <c r="B803" s="305"/>
      <c r="C803" s="349"/>
      <c r="D803" s="300"/>
      <c r="E803" s="456"/>
      <c r="F803" s="16"/>
      <c r="G803" s="225">
        <v>168</v>
      </c>
      <c r="H803" s="223" t="s">
        <v>494</v>
      </c>
      <c r="I803" s="172">
        <f t="shared" si="77"/>
        <v>0.89999999999999991</v>
      </c>
      <c r="J803" s="150">
        <v>0.15</v>
      </c>
      <c r="K803" s="211"/>
      <c r="L803" s="173">
        <f t="shared" si="78"/>
        <v>0.89999999999999991</v>
      </c>
      <c r="M803" s="151">
        <v>0.15</v>
      </c>
    </row>
    <row r="804" spans="1:13" ht="25.2" x14ac:dyDescent="0.4">
      <c r="A804" s="455"/>
      <c r="B804" s="305"/>
      <c r="C804" s="349"/>
      <c r="D804" s="300"/>
      <c r="E804" s="456"/>
      <c r="F804" s="16"/>
      <c r="G804" s="225">
        <v>169</v>
      </c>
      <c r="H804" s="6" t="s">
        <v>495</v>
      </c>
      <c r="I804" s="172">
        <f t="shared" si="77"/>
        <v>0.89999999999999991</v>
      </c>
      <c r="J804" s="150">
        <v>0.15</v>
      </c>
      <c r="K804" s="211"/>
      <c r="L804" s="173">
        <f t="shared" si="78"/>
        <v>0.89999999999999991</v>
      </c>
      <c r="M804" s="151">
        <v>0.15</v>
      </c>
    </row>
    <row r="805" spans="1:13" ht="13.2" thickBot="1" x14ac:dyDescent="0.45">
      <c r="A805" s="394"/>
      <c r="B805" s="306"/>
      <c r="C805" s="439"/>
      <c r="D805" s="301"/>
      <c r="E805" s="418"/>
      <c r="F805" s="16"/>
      <c r="G805" s="318" t="s">
        <v>14</v>
      </c>
      <c r="H805" s="319"/>
      <c r="I805" s="174">
        <f>SUM(I799:I804)</f>
        <v>6</v>
      </c>
      <c r="J805" s="157">
        <f>SUM(J799:J804)</f>
        <v>1</v>
      </c>
      <c r="K805" s="258"/>
      <c r="L805" s="175">
        <f>SUM(L799:L804)</f>
        <v>6</v>
      </c>
      <c r="M805" s="157">
        <f>SUM(M799:M804)</f>
        <v>1</v>
      </c>
    </row>
    <row r="806" spans="1:13" s="16" customFormat="1" ht="6" customHeight="1" thickBot="1" x14ac:dyDescent="0.45">
      <c r="A806" s="102"/>
      <c r="B806" s="95"/>
      <c r="C806" s="102"/>
      <c r="D806" s="105"/>
      <c r="E806" s="102"/>
      <c r="G806" s="96"/>
      <c r="H806" s="96"/>
      <c r="I806" s="107"/>
      <c r="J806" s="148"/>
      <c r="K806" s="258"/>
      <c r="L806" s="107"/>
      <c r="M806" s="148"/>
    </row>
    <row r="807" spans="1:13" s="16" customFormat="1" ht="14.25" customHeight="1" x14ac:dyDescent="0.4">
      <c r="A807" s="423" t="s">
        <v>523</v>
      </c>
      <c r="B807" s="424"/>
      <c r="C807" s="424"/>
      <c r="D807" s="424"/>
      <c r="E807" s="424"/>
      <c r="F807" s="424"/>
      <c r="G807" s="424"/>
      <c r="H807" s="424"/>
      <c r="I807" s="424"/>
      <c r="J807" s="425"/>
      <c r="K807" s="195"/>
      <c r="L807" s="110" t="s">
        <v>153</v>
      </c>
      <c r="M807" s="111" t="s">
        <v>174</v>
      </c>
    </row>
    <row r="808" spans="1:13" x14ac:dyDescent="0.4">
      <c r="A808" s="225">
        <f>G799</f>
        <v>164</v>
      </c>
      <c r="B808" s="433"/>
      <c r="C808" s="433"/>
      <c r="D808" s="433"/>
      <c r="E808" s="433"/>
      <c r="F808" s="433"/>
      <c r="G808" s="433"/>
      <c r="H808" s="433"/>
      <c r="I808" s="433"/>
      <c r="J808" s="434"/>
      <c r="K808" s="208"/>
      <c r="L808" s="112"/>
      <c r="M808" s="113"/>
    </row>
    <row r="809" spans="1:13" x14ac:dyDescent="0.4">
      <c r="A809" s="225">
        <f t="shared" ref="A809:A812" si="79">G800</f>
        <v>165</v>
      </c>
      <c r="B809" s="433"/>
      <c r="C809" s="433"/>
      <c r="D809" s="433"/>
      <c r="E809" s="433"/>
      <c r="F809" s="433"/>
      <c r="G809" s="433"/>
      <c r="H809" s="433"/>
      <c r="I809" s="433"/>
      <c r="J809" s="434"/>
      <c r="K809" s="208"/>
      <c r="L809" s="112"/>
      <c r="M809" s="113"/>
    </row>
    <row r="810" spans="1:13" x14ac:dyDescent="0.4">
      <c r="A810" s="225">
        <f t="shared" si="79"/>
        <v>166</v>
      </c>
      <c r="B810" s="433"/>
      <c r="C810" s="433"/>
      <c r="D810" s="433"/>
      <c r="E810" s="433"/>
      <c r="F810" s="433"/>
      <c r="G810" s="433"/>
      <c r="H810" s="433"/>
      <c r="I810" s="433"/>
      <c r="J810" s="434"/>
      <c r="K810" s="208"/>
      <c r="L810" s="112"/>
      <c r="M810" s="113"/>
    </row>
    <row r="811" spans="1:13" x14ac:dyDescent="0.4">
      <c r="A811" s="225">
        <f t="shared" si="79"/>
        <v>167</v>
      </c>
      <c r="B811" s="433"/>
      <c r="C811" s="433"/>
      <c r="D811" s="433"/>
      <c r="E811" s="433"/>
      <c r="F811" s="433"/>
      <c r="G811" s="433"/>
      <c r="H811" s="433"/>
      <c r="I811" s="433"/>
      <c r="J811" s="434"/>
      <c r="K811" s="208"/>
      <c r="L811" s="112"/>
      <c r="M811" s="113"/>
    </row>
    <row r="812" spans="1:13" x14ac:dyDescent="0.4">
      <c r="A812" s="225">
        <f t="shared" si="79"/>
        <v>168</v>
      </c>
      <c r="B812" s="433"/>
      <c r="C812" s="433"/>
      <c r="D812" s="433"/>
      <c r="E812" s="433"/>
      <c r="F812" s="433"/>
      <c r="G812" s="433"/>
      <c r="H812" s="433"/>
      <c r="I812" s="433"/>
      <c r="J812" s="434"/>
      <c r="K812" s="208"/>
      <c r="L812" s="112"/>
      <c r="M812" s="113"/>
    </row>
    <row r="813" spans="1:13" ht="13.2" thickBot="1" x14ac:dyDescent="0.45">
      <c r="A813" s="226">
        <f>G804</f>
        <v>169</v>
      </c>
      <c r="B813" s="435"/>
      <c r="C813" s="435"/>
      <c r="D813" s="435"/>
      <c r="E813" s="435"/>
      <c r="F813" s="435"/>
      <c r="G813" s="435"/>
      <c r="H813" s="435"/>
      <c r="I813" s="435"/>
      <c r="J813" s="436"/>
      <c r="K813" s="208"/>
      <c r="L813" s="114"/>
      <c r="M813" s="115"/>
    </row>
    <row r="814" spans="1:13" s="16" customFormat="1" ht="6" customHeight="1" thickBot="1" x14ac:dyDescent="0.45"/>
    <row r="815" spans="1:13" x14ac:dyDescent="0.4">
      <c r="A815" s="392">
        <v>7.5</v>
      </c>
      <c r="B815" s="126" t="s">
        <v>472</v>
      </c>
      <c r="C815" s="348" t="s">
        <v>88</v>
      </c>
      <c r="D815" s="347" t="s">
        <v>371</v>
      </c>
      <c r="E815" s="416">
        <v>1</v>
      </c>
      <c r="F815" s="16"/>
      <c r="G815" s="224">
        <v>170</v>
      </c>
      <c r="H815" s="13" t="s">
        <v>278</v>
      </c>
      <c r="I815" s="176">
        <f>J815*$E$815</f>
        <v>1</v>
      </c>
      <c r="J815" s="1">
        <v>1</v>
      </c>
      <c r="K815" s="211"/>
      <c r="L815" s="177">
        <f>M815*$E$815</f>
        <v>1</v>
      </c>
      <c r="M815" s="9">
        <v>1</v>
      </c>
    </row>
    <row r="816" spans="1:13" ht="25.8" thickBot="1" x14ac:dyDescent="0.45">
      <c r="A816" s="394"/>
      <c r="B816" s="133" t="s">
        <v>319</v>
      </c>
      <c r="C816" s="439"/>
      <c r="D816" s="301"/>
      <c r="E816" s="418"/>
      <c r="F816" s="16"/>
      <c r="G816" s="318" t="s">
        <v>14</v>
      </c>
      <c r="H816" s="319"/>
      <c r="I816" s="174">
        <f>SUM(I815:I815)</f>
        <v>1</v>
      </c>
      <c r="J816" s="157">
        <f>SUM(J815:J815)</f>
        <v>1</v>
      </c>
      <c r="K816" s="258"/>
      <c r="L816" s="175">
        <f>SUM(L815:L815)</f>
        <v>1</v>
      </c>
      <c r="M816" s="157">
        <f>SUM(M815:M815)</f>
        <v>1</v>
      </c>
    </row>
    <row r="817" spans="1:13" s="16" customFormat="1" ht="6" customHeight="1" thickBot="1" x14ac:dyDescent="0.45">
      <c r="A817" s="102"/>
      <c r="B817" s="95"/>
      <c r="C817" s="102"/>
      <c r="D817" s="105"/>
      <c r="E817" s="102"/>
      <c r="G817" s="96"/>
      <c r="H817" s="96"/>
      <c r="I817" s="107"/>
      <c r="J817" s="148"/>
      <c r="K817" s="258"/>
      <c r="L817" s="107"/>
      <c r="M817" s="148"/>
    </row>
    <row r="818" spans="1:13" s="16" customFormat="1" ht="13.5" customHeight="1" x14ac:dyDescent="0.4">
      <c r="A818" s="290" t="s">
        <v>523</v>
      </c>
      <c r="B818" s="291"/>
      <c r="C818" s="291"/>
      <c r="D818" s="291"/>
      <c r="E818" s="291"/>
      <c r="F818" s="291"/>
      <c r="G818" s="291"/>
      <c r="H818" s="291"/>
      <c r="I818" s="291"/>
      <c r="J818" s="292"/>
      <c r="K818" s="195"/>
      <c r="L818" s="110" t="s">
        <v>153</v>
      </c>
      <c r="M818" s="111" t="s">
        <v>174</v>
      </c>
    </row>
    <row r="819" spans="1:13" ht="13.2" thickBot="1" x14ac:dyDescent="0.45">
      <c r="A819" s="226">
        <f>G815</f>
        <v>170</v>
      </c>
      <c r="B819" s="276"/>
      <c r="C819" s="277"/>
      <c r="D819" s="277"/>
      <c r="E819" s="277"/>
      <c r="F819" s="277"/>
      <c r="G819" s="277"/>
      <c r="H819" s="277"/>
      <c r="I819" s="277"/>
      <c r="J819" s="278"/>
      <c r="K819" s="209"/>
      <c r="L819" s="114"/>
      <c r="M819" s="115"/>
    </row>
    <row r="820" spans="1:13" s="16" customFormat="1" ht="6" customHeight="1" thickBot="1" x14ac:dyDescent="0.45"/>
    <row r="821" spans="1:13" ht="25.2" x14ac:dyDescent="0.4">
      <c r="A821" s="457">
        <v>7.6</v>
      </c>
      <c r="B821" s="126" t="s">
        <v>89</v>
      </c>
      <c r="C821" s="348" t="s">
        <v>90</v>
      </c>
      <c r="D821" s="347" t="s">
        <v>372</v>
      </c>
      <c r="E821" s="460">
        <v>2</v>
      </c>
      <c r="F821" s="16"/>
      <c r="G821" s="224">
        <v>171</v>
      </c>
      <c r="H821" s="13" t="s">
        <v>320</v>
      </c>
      <c r="I821" s="176">
        <f>J821*$E$821</f>
        <v>0.1</v>
      </c>
      <c r="J821" s="1">
        <v>0.05</v>
      </c>
      <c r="K821" s="211"/>
      <c r="L821" s="177">
        <f>M821*$E$821</f>
        <v>0.1</v>
      </c>
      <c r="M821" s="9">
        <v>0.05</v>
      </c>
    </row>
    <row r="822" spans="1:13" ht="25.2" x14ac:dyDescent="0.4">
      <c r="A822" s="458"/>
      <c r="B822" s="127" t="s">
        <v>21</v>
      </c>
      <c r="C822" s="349"/>
      <c r="D822" s="300"/>
      <c r="E822" s="461"/>
      <c r="F822" s="16"/>
      <c r="G822" s="225">
        <v>172</v>
      </c>
      <c r="H822" s="6" t="s">
        <v>321</v>
      </c>
      <c r="I822" s="172">
        <f>J822*$E$821</f>
        <v>1.9</v>
      </c>
      <c r="J822" s="2">
        <v>0.95</v>
      </c>
      <c r="K822" s="211"/>
      <c r="L822" s="173">
        <f>M822*$E$821</f>
        <v>1.9</v>
      </c>
      <c r="M822" s="10">
        <v>0.95</v>
      </c>
    </row>
    <row r="823" spans="1:13" ht="25.8" thickBot="1" x14ac:dyDescent="0.45">
      <c r="A823" s="459"/>
      <c r="B823" s="133" t="s">
        <v>471</v>
      </c>
      <c r="C823" s="439"/>
      <c r="D823" s="301"/>
      <c r="E823" s="462"/>
      <c r="F823" s="16"/>
      <c r="G823" s="404" t="s">
        <v>14</v>
      </c>
      <c r="H823" s="405"/>
      <c r="I823" s="174">
        <f>SUM(I821:I822)</f>
        <v>2</v>
      </c>
      <c r="J823" s="157">
        <f>SUM(J821:J822)</f>
        <v>1</v>
      </c>
      <c r="K823" s="258"/>
      <c r="L823" s="175">
        <f>SUM(L821:L822)</f>
        <v>2</v>
      </c>
      <c r="M823" s="157">
        <f>SUM(M821:M822)</f>
        <v>1</v>
      </c>
    </row>
    <row r="824" spans="1:13" s="16" customFormat="1" ht="6" customHeight="1" thickBot="1" x14ac:dyDescent="0.45">
      <c r="A824" s="102"/>
      <c r="B824" s="95"/>
      <c r="C824" s="102"/>
      <c r="D824" s="105"/>
      <c r="E824" s="102"/>
      <c r="G824" s="96"/>
      <c r="H824" s="96"/>
      <c r="I824" s="107"/>
      <c r="J824" s="148"/>
      <c r="K824" s="258"/>
      <c r="L824" s="107"/>
      <c r="M824" s="148"/>
    </row>
    <row r="825" spans="1:13" s="16" customFormat="1" ht="14.25" customHeight="1" x14ac:dyDescent="0.4">
      <c r="A825" s="290" t="s">
        <v>523</v>
      </c>
      <c r="B825" s="291"/>
      <c r="C825" s="291"/>
      <c r="D825" s="291"/>
      <c r="E825" s="291"/>
      <c r="F825" s="291"/>
      <c r="G825" s="291"/>
      <c r="H825" s="291"/>
      <c r="I825" s="291"/>
      <c r="J825" s="292"/>
      <c r="K825" s="195"/>
      <c r="L825" s="110" t="s">
        <v>153</v>
      </c>
      <c r="M825" s="111" t="s">
        <v>174</v>
      </c>
    </row>
    <row r="826" spans="1:13" x14ac:dyDescent="0.4">
      <c r="A826" s="225">
        <f>G821</f>
        <v>171</v>
      </c>
      <c r="B826" s="293"/>
      <c r="C826" s="294"/>
      <c r="D826" s="294"/>
      <c r="E826" s="294"/>
      <c r="F826" s="294"/>
      <c r="G826" s="294"/>
      <c r="H826" s="294"/>
      <c r="I826" s="294"/>
      <c r="J826" s="295"/>
      <c r="K826" s="208"/>
      <c r="L826" s="112"/>
      <c r="M826" s="113"/>
    </row>
    <row r="827" spans="1:13" ht="13.2" thickBot="1" x14ac:dyDescent="0.45">
      <c r="A827" s="226">
        <f>G822</f>
        <v>172</v>
      </c>
      <c r="B827" s="276"/>
      <c r="C827" s="277"/>
      <c r="D827" s="277"/>
      <c r="E827" s="277"/>
      <c r="F827" s="277"/>
      <c r="G827" s="277"/>
      <c r="H827" s="277"/>
      <c r="I827" s="277"/>
      <c r="J827" s="278"/>
      <c r="K827" s="209"/>
      <c r="L827" s="122"/>
      <c r="M827" s="155"/>
    </row>
    <row r="828" spans="1:13" s="16" customFormat="1" ht="6" customHeight="1" thickBot="1" x14ac:dyDescent="0.45"/>
    <row r="829" spans="1:13" x14ac:dyDescent="0.4">
      <c r="A829" s="392">
        <v>7.7</v>
      </c>
      <c r="B829" s="126" t="s">
        <v>91</v>
      </c>
      <c r="C829" s="348" t="s">
        <v>92</v>
      </c>
      <c r="D829" s="347" t="s">
        <v>373</v>
      </c>
      <c r="E829" s="416">
        <v>2</v>
      </c>
      <c r="F829" s="16"/>
      <c r="G829" s="224">
        <v>173</v>
      </c>
      <c r="H829" s="13" t="s">
        <v>258</v>
      </c>
      <c r="I829" s="176">
        <f>J829*$E$829</f>
        <v>1</v>
      </c>
      <c r="J829" s="1">
        <v>0.5</v>
      </c>
      <c r="K829" s="211"/>
      <c r="L829" s="177">
        <f>M829*$E$829</f>
        <v>1</v>
      </c>
      <c r="M829" s="9">
        <v>0.5</v>
      </c>
    </row>
    <row r="830" spans="1:13" ht="25.2" x14ac:dyDescent="0.4">
      <c r="A830" s="393"/>
      <c r="B830" s="127" t="s">
        <v>21</v>
      </c>
      <c r="C830" s="349"/>
      <c r="D830" s="300"/>
      <c r="E830" s="417"/>
      <c r="F830" s="16"/>
      <c r="G830" s="225">
        <v>174</v>
      </c>
      <c r="H830" s="6" t="s">
        <v>496</v>
      </c>
      <c r="I830" s="172">
        <f>J830*$E$829</f>
        <v>1</v>
      </c>
      <c r="J830" s="2">
        <v>0.5</v>
      </c>
      <c r="K830" s="211"/>
      <c r="L830" s="173">
        <f>M830*$E$829</f>
        <v>1</v>
      </c>
      <c r="M830" s="10">
        <v>0.5</v>
      </c>
    </row>
    <row r="831" spans="1:13" ht="38.4" thickBot="1" x14ac:dyDescent="0.45">
      <c r="A831" s="394"/>
      <c r="B831" s="144" t="s">
        <v>423</v>
      </c>
      <c r="C831" s="439"/>
      <c r="D831" s="301"/>
      <c r="E831" s="418"/>
      <c r="F831" s="16"/>
      <c r="G831" s="318" t="s">
        <v>14</v>
      </c>
      <c r="H831" s="319"/>
      <c r="I831" s="174">
        <f>SUM(I829:I830)</f>
        <v>2</v>
      </c>
      <c r="J831" s="157">
        <f>SUM(J829:J830)</f>
        <v>1</v>
      </c>
      <c r="K831" s="258"/>
      <c r="L831" s="175">
        <f>SUM(L829:L830)</f>
        <v>2</v>
      </c>
      <c r="M831" s="157">
        <f>SUM(M829:M830)</f>
        <v>1</v>
      </c>
    </row>
    <row r="832" spans="1:13" s="16" customFormat="1" ht="6" customHeight="1" thickBot="1" x14ac:dyDescent="0.45">
      <c r="A832" s="102"/>
      <c r="B832" s="95"/>
      <c r="C832" s="102"/>
      <c r="D832" s="105"/>
      <c r="E832" s="102"/>
      <c r="G832" s="96"/>
      <c r="H832" s="96"/>
      <c r="I832" s="107"/>
      <c r="J832" s="148"/>
      <c r="K832" s="258"/>
      <c r="L832" s="107"/>
      <c r="M832" s="148"/>
    </row>
    <row r="833" spans="1:13" s="16" customFormat="1" ht="14.25" customHeight="1" x14ac:dyDescent="0.4">
      <c r="A833" s="423" t="s">
        <v>523</v>
      </c>
      <c r="B833" s="424"/>
      <c r="C833" s="424"/>
      <c r="D833" s="424"/>
      <c r="E833" s="424"/>
      <c r="F833" s="424"/>
      <c r="G833" s="424"/>
      <c r="H833" s="424"/>
      <c r="I833" s="424"/>
      <c r="J833" s="425"/>
      <c r="K833" s="195"/>
      <c r="L833" s="110" t="s">
        <v>153</v>
      </c>
      <c r="M833" s="111" t="s">
        <v>174</v>
      </c>
    </row>
    <row r="834" spans="1:13" x14ac:dyDescent="0.4">
      <c r="A834" s="225">
        <f>G829</f>
        <v>173</v>
      </c>
      <c r="B834" s="293"/>
      <c r="C834" s="294"/>
      <c r="D834" s="294"/>
      <c r="E834" s="294"/>
      <c r="F834" s="294"/>
      <c r="G834" s="294"/>
      <c r="H834" s="294"/>
      <c r="I834" s="294"/>
      <c r="J834" s="295"/>
      <c r="K834" s="208"/>
      <c r="L834" s="112"/>
      <c r="M834" s="113"/>
    </row>
    <row r="835" spans="1:13" ht="13.2" thickBot="1" x14ac:dyDescent="0.45">
      <c r="A835" s="226">
        <f>G830</f>
        <v>174</v>
      </c>
      <c r="B835" s="276"/>
      <c r="C835" s="277"/>
      <c r="D835" s="277"/>
      <c r="E835" s="277"/>
      <c r="F835" s="277"/>
      <c r="G835" s="277"/>
      <c r="H835" s="277"/>
      <c r="I835" s="277"/>
      <c r="J835" s="278"/>
      <c r="K835" s="209"/>
      <c r="L835" s="122"/>
      <c r="M835" s="155"/>
    </row>
    <row r="836" spans="1:13" s="16" customFormat="1" ht="6" customHeight="1" thickBot="1" x14ac:dyDescent="0.45">
      <c r="A836" s="102"/>
      <c r="B836" s="95"/>
      <c r="C836" s="102"/>
      <c r="D836" s="105"/>
      <c r="E836" s="102"/>
      <c r="G836" s="96"/>
      <c r="H836" s="96"/>
      <c r="I836" s="107"/>
      <c r="J836" s="148"/>
      <c r="K836" s="258"/>
      <c r="L836" s="107"/>
      <c r="M836" s="148"/>
    </row>
    <row r="837" spans="1:13" x14ac:dyDescent="0.4">
      <c r="A837" s="392">
        <v>7.8</v>
      </c>
      <c r="B837" s="126" t="s">
        <v>93</v>
      </c>
      <c r="C837" s="348" t="s">
        <v>502</v>
      </c>
      <c r="D837" s="347" t="s">
        <v>545</v>
      </c>
      <c r="E837" s="416">
        <v>1</v>
      </c>
      <c r="F837" s="16"/>
      <c r="G837" s="224">
        <v>175</v>
      </c>
      <c r="H837" s="13" t="s">
        <v>476</v>
      </c>
      <c r="I837" s="176">
        <f>J837*$E$837</f>
        <v>0.25</v>
      </c>
      <c r="J837" s="1">
        <v>0.25</v>
      </c>
      <c r="K837" s="211"/>
      <c r="L837" s="177">
        <f>M837*$E$837</f>
        <v>0.25</v>
      </c>
      <c r="M837" s="9">
        <v>0.25</v>
      </c>
    </row>
    <row r="838" spans="1:13" x14ac:dyDescent="0.4">
      <c r="A838" s="393"/>
      <c r="B838" s="127" t="s">
        <v>21</v>
      </c>
      <c r="C838" s="349"/>
      <c r="D838" s="300"/>
      <c r="E838" s="417"/>
      <c r="F838" s="16"/>
      <c r="G838" s="225">
        <v>176</v>
      </c>
      <c r="H838" s="6" t="s">
        <v>397</v>
      </c>
      <c r="I838" s="172">
        <f>J838*$E$837</f>
        <v>0.5</v>
      </c>
      <c r="J838" s="2">
        <v>0.5</v>
      </c>
      <c r="K838" s="211"/>
      <c r="L838" s="173">
        <f>M838*$E$837</f>
        <v>0.25</v>
      </c>
      <c r="M838" s="10">
        <v>0.25</v>
      </c>
    </row>
    <row r="839" spans="1:13" x14ac:dyDescent="0.4">
      <c r="A839" s="393"/>
      <c r="B839" s="305" t="s">
        <v>525</v>
      </c>
      <c r="C839" s="349"/>
      <c r="D839" s="300"/>
      <c r="E839" s="417"/>
      <c r="F839" s="16"/>
      <c r="G839" s="225">
        <v>177</v>
      </c>
      <c r="H839" s="6" t="s">
        <v>213</v>
      </c>
      <c r="I839" s="172">
        <f>J839*$E$837</f>
        <v>0.25</v>
      </c>
      <c r="J839" s="2">
        <v>0.25</v>
      </c>
      <c r="K839" s="211"/>
      <c r="L839" s="173">
        <f>M839*$E$837</f>
        <v>0.25</v>
      </c>
      <c r="M839" s="10">
        <v>0.25</v>
      </c>
    </row>
    <row r="840" spans="1:13" ht="13.2" thickBot="1" x14ac:dyDescent="0.45">
      <c r="A840" s="394"/>
      <c r="B840" s="306"/>
      <c r="C840" s="439"/>
      <c r="D840" s="301"/>
      <c r="E840" s="418"/>
      <c r="F840" s="16"/>
      <c r="G840" s="318" t="s">
        <v>14</v>
      </c>
      <c r="H840" s="319"/>
      <c r="I840" s="174">
        <f>SUM(I837:I839)</f>
        <v>1</v>
      </c>
      <c r="J840" s="157">
        <f>SUM(J837:J839)</f>
        <v>1</v>
      </c>
      <c r="K840" s="258"/>
      <c r="L840" s="175">
        <f>SUM(L837:L839)</f>
        <v>0.75</v>
      </c>
      <c r="M840" s="157">
        <f>SUM(M837:M839)</f>
        <v>0.75</v>
      </c>
    </row>
    <row r="841" spans="1:13" s="16" customFormat="1" ht="6" customHeight="1" thickBot="1" x14ac:dyDescent="0.45"/>
    <row r="842" spans="1:13" s="16" customFormat="1" ht="14.25" customHeight="1" x14ac:dyDescent="0.4">
      <c r="A842" s="423" t="s">
        <v>523</v>
      </c>
      <c r="B842" s="424"/>
      <c r="C842" s="424"/>
      <c r="D842" s="424"/>
      <c r="E842" s="424"/>
      <c r="F842" s="424"/>
      <c r="G842" s="424"/>
      <c r="H842" s="424"/>
      <c r="I842" s="424"/>
      <c r="J842" s="425"/>
      <c r="K842" s="195"/>
      <c r="L842" s="110" t="s">
        <v>153</v>
      </c>
      <c r="M842" s="111" t="s">
        <v>174</v>
      </c>
    </row>
    <row r="843" spans="1:13" x14ac:dyDescent="0.4">
      <c r="A843" s="225">
        <f>G837</f>
        <v>175</v>
      </c>
      <c r="B843" s="433"/>
      <c r="C843" s="433"/>
      <c r="D843" s="433"/>
      <c r="E843" s="433"/>
      <c r="F843" s="433"/>
      <c r="G843" s="433"/>
      <c r="H843" s="433"/>
      <c r="I843" s="433"/>
      <c r="J843" s="434"/>
      <c r="K843" s="196"/>
      <c r="L843" s="112"/>
      <c r="M843" s="113"/>
    </row>
    <row r="844" spans="1:13" x14ac:dyDescent="0.4">
      <c r="A844" s="225">
        <f>G838</f>
        <v>176</v>
      </c>
      <c r="B844" s="433"/>
      <c r="C844" s="433"/>
      <c r="D844" s="433"/>
      <c r="E844" s="433"/>
      <c r="F844" s="433"/>
      <c r="G844" s="433"/>
      <c r="H844" s="433"/>
      <c r="I844" s="433"/>
      <c r="J844" s="434"/>
      <c r="K844" s="196"/>
      <c r="L844" s="112"/>
      <c r="M844" s="113"/>
    </row>
    <row r="845" spans="1:13" ht="13.2" thickBot="1" x14ac:dyDescent="0.45">
      <c r="A845" s="226">
        <f>G839</f>
        <v>177</v>
      </c>
      <c r="B845" s="435"/>
      <c r="C845" s="435"/>
      <c r="D845" s="435"/>
      <c r="E845" s="435"/>
      <c r="F845" s="435"/>
      <c r="G845" s="435"/>
      <c r="H845" s="435"/>
      <c r="I845" s="435"/>
      <c r="J845" s="436"/>
      <c r="K845" s="196"/>
      <c r="L845" s="114"/>
      <c r="M845" s="115"/>
    </row>
    <row r="846" spans="1:13" s="16" customFormat="1" ht="6" customHeight="1" thickBot="1" x14ac:dyDescent="0.45"/>
    <row r="847" spans="1:13" s="16" customFormat="1" ht="13.2" thickBot="1" x14ac:dyDescent="0.45">
      <c r="A847" s="426" t="s">
        <v>94</v>
      </c>
      <c r="B847" s="427"/>
      <c r="C847" s="427"/>
      <c r="D847" s="427"/>
      <c r="E847" s="428"/>
      <c r="F847" s="188"/>
      <c r="G847" s="429" t="s">
        <v>95</v>
      </c>
      <c r="H847" s="430"/>
      <c r="I847" s="431">
        <f>E850+E862+E868+E882+E894</f>
        <v>21</v>
      </c>
      <c r="J847" s="432"/>
      <c r="K847" s="39"/>
      <c r="L847" s="130" t="s">
        <v>291</v>
      </c>
      <c r="M847" s="259">
        <f>L854+L863+L873+L886+L900</f>
        <v>20.5</v>
      </c>
    </row>
    <row r="848" spans="1:13" s="16" customFormat="1" ht="24.75" customHeight="1" x14ac:dyDescent="0.4">
      <c r="A848" s="420" t="s">
        <v>12</v>
      </c>
      <c r="B848" s="421"/>
      <c r="C848" s="421"/>
      <c r="D848" s="421"/>
      <c r="E848" s="422"/>
      <c r="F848" s="78"/>
      <c r="G848" s="420" t="s">
        <v>13</v>
      </c>
      <c r="H848" s="421"/>
      <c r="I848" s="421"/>
      <c r="J848" s="422"/>
      <c r="L848" s="286" t="s">
        <v>482</v>
      </c>
      <c r="M848" s="287"/>
    </row>
    <row r="849" spans="1:13" s="16" customFormat="1" ht="25.2" x14ac:dyDescent="0.4">
      <c r="A849" s="254" t="s">
        <v>20</v>
      </c>
      <c r="B849" s="53" t="s">
        <v>0</v>
      </c>
      <c r="C849" s="238" t="s">
        <v>7</v>
      </c>
      <c r="D849" s="257" t="s">
        <v>1</v>
      </c>
      <c r="E849" s="54" t="s">
        <v>6</v>
      </c>
      <c r="G849" s="55" t="s">
        <v>8</v>
      </c>
      <c r="H849" s="5" t="s">
        <v>9</v>
      </c>
      <c r="I849" s="221" t="s">
        <v>10</v>
      </c>
      <c r="J849" s="240" t="s">
        <v>11</v>
      </c>
      <c r="L849" s="254" t="s">
        <v>2</v>
      </c>
      <c r="M849" s="240" t="s">
        <v>3</v>
      </c>
    </row>
    <row r="850" spans="1:13" ht="25.2" x14ac:dyDescent="0.4">
      <c r="A850" s="411">
        <v>8.1</v>
      </c>
      <c r="B850" s="56" t="s">
        <v>96</v>
      </c>
      <c r="C850" s="299" t="s">
        <v>97</v>
      </c>
      <c r="D850" s="388" t="s">
        <v>374</v>
      </c>
      <c r="E850" s="414">
        <v>10</v>
      </c>
      <c r="F850" s="39"/>
      <c r="G850" s="225">
        <v>178</v>
      </c>
      <c r="H850" s="6" t="s">
        <v>259</v>
      </c>
      <c r="I850" s="172">
        <f>J850*$E$850</f>
        <v>5</v>
      </c>
      <c r="J850" s="14">
        <v>0.5</v>
      </c>
      <c r="K850" s="102"/>
      <c r="L850" s="173">
        <f>M850*$E$850</f>
        <v>5</v>
      </c>
      <c r="M850" s="11">
        <v>0.5</v>
      </c>
    </row>
    <row r="851" spans="1:13" x14ac:dyDescent="0.4">
      <c r="A851" s="412"/>
      <c r="B851" s="58" t="s">
        <v>21</v>
      </c>
      <c r="C851" s="441"/>
      <c r="D851" s="388"/>
      <c r="E851" s="414"/>
      <c r="F851" s="39"/>
      <c r="G851" s="225">
        <v>179</v>
      </c>
      <c r="H851" s="6" t="s">
        <v>260</v>
      </c>
      <c r="I851" s="172">
        <f t="shared" ref="I851:I853" si="80">J851*$E$850</f>
        <v>2</v>
      </c>
      <c r="J851" s="14">
        <v>0.2</v>
      </c>
      <c r="K851" s="102"/>
      <c r="L851" s="173">
        <f t="shared" ref="L851:L853" si="81">M851*$E$850</f>
        <v>2</v>
      </c>
      <c r="M851" s="11">
        <v>0.2</v>
      </c>
    </row>
    <row r="852" spans="1:13" ht="25.2" x14ac:dyDescent="0.4">
      <c r="A852" s="412"/>
      <c r="B852" s="305" t="s">
        <v>322</v>
      </c>
      <c r="C852" s="299" t="s">
        <v>98</v>
      </c>
      <c r="D852" s="299" t="s">
        <v>375</v>
      </c>
      <c r="E852" s="414"/>
      <c r="F852" s="39"/>
      <c r="G852" s="225">
        <v>180</v>
      </c>
      <c r="H852" s="223" t="s">
        <v>519</v>
      </c>
      <c r="I852" s="172">
        <f t="shared" si="80"/>
        <v>2</v>
      </c>
      <c r="J852" s="14">
        <v>0.2</v>
      </c>
      <c r="K852" s="102"/>
      <c r="L852" s="173">
        <f t="shared" si="81"/>
        <v>2</v>
      </c>
      <c r="M852" s="11">
        <v>0.2</v>
      </c>
    </row>
    <row r="853" spans="1:13" x14ac:dyDescent="0.4">
      <c r="A853" s="412"/>
      <c r="B853" s="305"/>
      <c r="C853" s="300"/>
      <c r="D853" s="300"/>
      <c r="E853" s="414"/>
      <c r="F853" s="39"/>
      <c r="G853" s="225">
        <v>181</v>
      </c>
      <c r="H853" s="223" t="s">
        <v>446</v>
      </c>
      <c r="I853" s="172">
        <f t="shared" si="80"/>
        <v>1</v>
      </c>
      <c r="J853" s="14">
        <v>0.1</v>
      </c>
      <c r="K853" s="102"/>
      <c r="L853" s="173">
        <f t="shared" si="81"/>
        <v>1</v>
      </c>
      <c r="M853" s="11">
        <v>0.1</v>
      </c>
    </row>
    <row r="854" spans="1:13" ht="13.2" thickBot="1" x14ac:dyDescent="0.45">
      <c r="A854" s="413"/>
      <c r="B854" s="306"/>
      <c r="C854" s="301"/>
      <c r="D854" s="301"/>
      <c r="E854" s="415"/>
      <c r="F854" s="39"/>
      <c r="G854" s="318" t="s">
        <v>14</v>
      </c>
      <c r="H854" s="319"/>
      <c r="I854" s="180">
        <f>SUM(I850:I853)</f>
        <v>10</v>
      </c>
      <c r="J854" s="79">
        <f>SUM(J850:J853)</f>
        <v>0.99999999999999989</v>
      </c>
      <c r="K854" s="39"/>
      <c r="L854" s="181">
        <f>SUM(L850:L853)</f>
        <v>10</v>
      </c>
      <c r="M854" s="79">
        <f>SUM(M850:M853)</f>
        <v>0.99999999999999989</v>
      </c>
    </row>
    <row r="855" spans="1:13" s="16" customFormat="1" ht="6" customHeight="1" thickBot="1" x14ac:dyDescent="0.45">
      <c r="A855" s="94"/>
      <c r="B855" s="95"/>
      <c r="C855" s="94"/>
      <c r="D855" s="105"/>
      <c r="E855" s="94"/>
      <c r="F855" s="39"/>
      <c r="G855" s="96"/>
      <c r="H855" s="96"/>
      <c r="I855" s="97"/>
      <c r="J855" s="98"/>
      <c r="K855" s="39"/>
      <c r="L855" s="97"/>
      <c r="M855" s="98"/>
    </row>
    <row r="856" spans="1:13" s="16" customFormat="1" ht="13.5" customHeight="1" x14ac:dyDescent="0.4">
      <c r="A856" s="423" t="s">
        <v>523</v>
      </c>
      <c r="B856" s="424"/>
      <c r="C856" s="424"/>
      <c r="D856" s="424"/>
      <c r="E856" s="424"/>
      <c r="F856" s="424"/>
      <c r="G856" s="424"/>
      <c r="H856" s="424"/>
      <c r="I856" s="424"/>
      <c r="J856" s="425"/>
      <c r="K856" s="195"/>
      <c r="L856" s="110" t="s">
        <v>153</v>
      </c>
      <c r="M856" s="111" t="s">
        <v>174</v>
      </c>
    </row>
    <row r="857" spans="1:13" x14ac:dyDescent="0.4">
      <c r="A857" s="225">
        <f>G850</f>
        <v>178</v>
      </c>
      <c r="B857" s="433"/>
      <c r="C857" s="433"/>
      <c r="D857" s="433"/>
      <c r="E857" s="433"/>
      <c r="F857" s="433"/>
      <c r="G857" s="433"/>
      <c r="H857" s="433"/>
      <c r="I857" s="433"/>
      <c r="J857" s="434"/>
      <c r="K857" s="208"/>
      <c r="L857" s="112"/>
      <c r="M857" s="113"/>
    </row>
    <row r="858" spans="1:13" x14ac:dyDescent="0.4">
      <c r="A858" s="225">
        <f t="shared" ref="A858:A860" si="82">G851</f>
        <v>179</v>
      </c>
      <c r="B858" s="433"/>
      <c r="C858" s="433"/>
      <c r="D858" s="433"/>
      <c r="E858" s="433"/>
      <c r="F858" s="433"/>
      <c r="G858" s="433"/>
      <c r="H858" s="433"/>
      <c r="I858" s="433"/>
      <c r="J858" s="434"/>
      <c r="K858" s="208"/>
      <c r="L858" s="112"/>
      <c r="M858" s="113"/>
    </row>
    <row r="859" spans="1:13" x14ac:dyDescent="0.4">
      <c r="A859" s="225">
        <f t="shared" si="82"/>
        <v>180</v>
      </c>
      <c r="B859" s="433"/>
      <c r="C859" s="433"/>
      <c r="D859" s="433"/>
      <c r="E859" s="433"/>
      <c r="F859" s="433"/>
      <c r="G859" s="433"/>
      <c r="H859" s="433"/>
      <c r="I859" s="433"/>
      <c r="J859" s="434"/>
      <c r="K859" s="208"/>
      <c r="L859" s="112"/>
      <c r="M859" s="113"/>
    </row>
    <row r="860" spans="1:13" ht="13.2" thickBot="1" x14ac:dyDescent="0.45">
      <c r="A860" s="226">
        <f t="shared" si="82"/>
        <v>181</v>
      </c>
      <c r="B860" s="435"/>
      <c r="C860" s="435"/>
      <c r="D860" s="435"/>
      <c r="E860" s="435"/>
      <c r="F860" s="435"/>
      <c r="G860" s="435"/>
      <c r="H860" s="435"/>
      <c r="I860" s="435"/>
      <c r="J860" s="436"/>
      <c r="K860" s="208"/>
      <c r="L860" s="114"/>
      <c r="M860" s="115"/>
    </row>
    <row r="861" spans="1:13" s="16" customFormat="1" ht="6" customHeight="1" thickBot="1" x14ac:dyDescent="0.45">
      <c r="A861" s="94"/>
      <c r="B861" s="95"/>
      <c r="C861" s="94"/>
      <c r="D861" s="95"/>
      <c r="E861" s="94"/>
      <c r="F861" s="39"/>
      <c r="G861" s="51"/>
      <c r="H861" s="105"/>
      <c r="I861" s="97"/>
      <c r="J861" s="98"/>
      <c r="K861" s="39"/>
      <c r="L861" s="97"/>
      <c r="M861" s="98"/>
    </row>
    <row r="862" spans="1:13" x14ac:dyDescent="0.4">
      <c r="A862" s="392">
        <v>8.1999999999999993</v>
      </c>
      <c r="B862" s="104" t="s">
        <v>470</v>
      </c>
      <c r="C862" s="348" t="s">
        <v>99</v>
      </c>
      <c r="D862" s="347" t="s">
        <v>376</v>
      </c>
      <c r="E862" s="416">
        <v>1</v>
      </c>
      <c r="F862" s="189"/>
      <c r="G862" s="224">
        <v>182</v>
      </c>
      <c r="H862" s="13" t="s">
        <v>447</v>
      </c>
      <c r="I862" s="170">
        <f>J862*$E$862</f>
        <v>1</v>
      </c>
      <c r="J862" s="1">
        <v>1</v>
      </c>
      <c r="K862" s="211"/>
      <c r="L862" s="171">
        <f>M862*$E$862</f>
        <v>1</v>
      </c>
      <c r="M862" s="9">
        <v>1</v>
      </c>
    </row>
    <row r="863" spans="1:13" ht="38.4" thickBot="1" x14ac:dyDescent="0.45">
      <c r="A863" s="394"/>
      <c r="B863" s="133" t="s">
        <v>323</v>
      </c>
      <c r="C863" s="439"/>
      <c r="D863" s="301"/>
      <c r="E863" s="418"/>
      <c r="F863" s="16"/>
      <c r="G863" s="463" t="s">
        <v>14</v>
      </c>
      <c r="H863" s="464"/>
      <c r="I863" s="182">
        <f>SUM(I862:I862)</f>
        <v>1</v>
      </c>
      <c r="J863" s="158">
        <f>SUM(J862:J862)</f>
        <v>1</v>
      </c>
      <c r="K863" s="16"/>
      <c r="L863" s="183">
        <f>SUM(L862:L862)</f>
        <v>1</v>
      </c>
      <c r="M863" s="158">
        <f>SUM(M862:M862)</f>
        <v>1</v>
      </c>
    </row>
    <row r="864" spans="1:13" s="16" customFormat="1" ht="6" customHeight="1" thickBot="1" x14ac:dyDescent="0.45">
      <c r="A864" s="102"/>
      <c r="B864" s="95"/>
      <c r="C864" s="102"/>
      <c r="D864" s="105"/>
      <c r="E864" s="102"/>
      <c r="G864" s="96"/>
      <c r="H864" s="96"/>
      <c r="I864" s="107"/>
      <c r="J864" s="108"/>
      <c r="L864" s="118"/>
      <c r="M864" s="153"/>
    </row>
    <row r="865" spans="1:13" s="16" customFormat="1" ht="13.5" customHeight="1" x14ac:dyDescent="0.4">
      <c r="A865" s="423" t="s">
        <v>523</v>
      </c>
      <c r="B865" s="424"/>
      <c r="C865" s="424"/>
      <c r="D865" s="424"/>
      <c r="E865" s="424"/>
      <c r="F865" s="424"/>
      <c r="G865" s="424"/>
      <c r="H865" s="424"/>
      <c r="I865" s="424"/>
      <c r="J865" s="425"/>
      <c r="K865" s="195"/>
      <c r="L865" s="110" t="s">
        <v>153</v>
      </c>
      <c r="M865" s="111" t="s">
        <v>174</v>
      </c>
    </row>
    <row r="866" spans="1:13" ht="13.2" thickBot="1" x14ac:dyDescent="0.45">
      <c r="A866" s="226">
        <f>G862</f>
        <v>182</v>
      </c>
      <c r="B866" s="435"/>
      <c r="C866" s="435"/>
      <c r="D866" s="435"/>
      <c r="E866" s="435"/>
      <c r="F866" s="435"/>
      <c r="G866" s="435"/>
      <c r="H866" s="435"/>
      <c r="I866" s="435"/>
      <c r="J866" s="436"/>
      <c r="L866" s="114"/>
      <c r="M866" s="115"/>
    </row>
    <row r="867" spans="1:13" s="16" customFormat="1" ht="6" customHeight="1" thickBot="1" x14ac:dyDescent="0.45"/>
    <row r="868" spans="1:13" x14ac:dyDescent="0.4">
      <c r="A868" s="392">
        <v>8.3000000000000007</v>
      </c>
      <c r="B868" s="126" t="s">
        <v>588</v>
      </c>
      <c r="C868" s="408" t="s">
        <v>100</v>
      </c>
      <c r="D868" s="410" t="s">
        <v>377</v>
      </c>
      <c r="E868" s="416">
        <v>6</v>
      </c>
      <c r="F868" s="16"/>
      <c r="G868" s="224">
        <v>183</v>
      </c>
      <c r="H868" s="13" t="s">
        <v>324</v>
      </c>
      <c r="I868" s="176">
        <f>J868*$E$868</f>
        <v>0.48</v>
      </c>
      <c r="J868" s="1">
        <v>0.08</v>
      </c>
      <c r="K868" s="211"/>
      <c r="L868" s="177">
        <f>M868*$E$868</f>
        <v>0.48</v>
      </c>
      <c r="M868" s="9">
        <v>0.08</v>
      </c>
    </row>
    <row r="869" spans="1:13" ht="25.2" x14ac:dyDescent="0.4">
      <c r="A869" s="393"/>
      <c r="B869" s="127" t="s">
        <v>21</v>
      </c>
      <c r="C869" s="386"/>
      <c r="D869" s="388"/>
      <c r="E869" s="417"/>
      <c r="F869" s="16"/>
      <c r="G869" s="225">
        <v>184</v>
      </c>
      <c r="H869" s="6" t="s">
        <v>448</v>
      </c>
      <c r="I869" s="172">
        <f t="shared" ref="I869:I872" si="83">J869*$E$868</f>
        <v>2.04</v>
      </c>
      <c r="J869" s="2">
        <v>0.34</v>
      </c>
      <c r="K869" s="211"/>
      <c r="L869" s="173">
        <f t="shared" ref="L869:L872" si="84">M869*$E$868</f>
        <v>2.04</v>
      </c>
      <c r="M869" s="10">
        <v>0.34</v>
      </c>
    </row>
    <row r="870" spans="1:13" ht="25.2" x14ac:dyDescent="0.4">
      <c r="A870" s="393"/>
      <c r="B870" s="305" t="s">
        <v>325</v>
      </c>
      <c r="C870" s="350" t="s">
        <v>101</v>
      </c>
      <c r="D870" s="299" t="s">
        <v>378</v>
      </c>
      <c r="E870" s="417"/>
      <c r="F870" s="16"/>
      <c r="G870" s="225">
        <v>185</v>
      </c>
      <c r="H870" s="6" t="s">
        <v>449</v>
      </c>
      <c r="I870" s="172">
        <f t="shared" si="83"/>
        <v>0.48</v>
      </c>
      <c r="J870" s="2">
        <v>0.08</v>
      </c>
      <c r="K870" s="211"/>
      <c r="L870" s="173">
        <f t="shared" si="84"/>
        <v>0.48</v>
      </c>
      <c r="M870" s="10">
        <v>0.08</v>
      </c>
    </row>
    <row r="871" spans="1:13" ht="25.2" x14ac:dyDescent="0.4">
      <c r="A871" s="393"/>
      <c r="B871" s="305"/>
      <c r="C871" s="349"/>
      <c r="D871" s="300"/>
      <c r="E871" s="417"/>
      <c r="F871" s="16"/>
      <c r="G871" s="225">
        <v>186</v>
      </c>
      <c r="H871" s="6" t="s">
        <v>478</v>
      </c>
      <c r="I871" s="172">
        <f t="shared" si="83"/>
        <v>2.04</v>
      </c>
      <c r="J871" s="2">
        <v>0.34</v>
      </c>
      <c r="K871" s="211"/>
      <c r="L871" s="173">
        <f t="shared" si="84"/>
        <v>2.04</v>
      </c>
      <c r="M871" s="10">
        <v>0.34</v>
      </c>
    </row>
    <row r="872" spans="1:13" ht="25.2" x14ac:dyDescent="0.4">
      <c r="A872" s="393"/>
      <c r="B872" s="305"/>
      <c r="C872" s="349"/>
      <c r="D872" s="300"/>
      <c r="E872" s="417"/>
      <c r="F872" s="16"/>
      <c r="G872" s="225">
        <v>187</v>
      </c>
      <c r="H872" s="6" t="s">
        <v>238</v>
      </c>
      <c r="I872" s="172">
        <f t="shared" si="83"/>
        <v>0.96</v>
      </c>
      <c r="J872" s="2">
        <v>0.16</v>
      </c>
      <c r="K872" s="211"/>
      <c r="L872" s="173">
        <f t="shared" si="84"/>
        <v>0.96</v>
      </c>
      <c r="M872" s="10">
        <v>0.16</v>
      </c>
    </row>
    <row r="873" spans="1:13" ht="13.2" thickBot="1" x14ac:dyDescent="0.45">
      <c r="A873" s="394"/>
      <c r="B873" s="306"/>
      <c r="C873" s="439"/>
      <c r="D873" s="301"/>
      <c r="E873" s="418"/>
      <c r="F873" s="16"/>
      <c r="G873" s="318" t="s">
        <v>14</v>
      </c>
      <c r="H873" s="319"/>
      <c r="I873" s="174">
        <f>SUM(I868:I872)</f>
        <v>6</v>
      </c>
      <c r="J873" s="157">
        <f>SUM(J868:J872)</f>
        <v>1</v>
      </c>
      <c r="K873" s="258"/>
      <c r="L873" s="175">
        <f>SUM(L868:L872)</f>
        <v>6</v>
      </c>
      <c r="M873" s="157">
        <f>SUM(M868:M872)</f>
        <v>1</v>
      </c>
    </row>
    <row r="874" spans="1:13" s="16" customFormat="1" ht="6" customHeight="1" thickBot="1" x14ac:dyDescent="0.45">
      <c r="A874" s="102"/>
      <c r="B874" s="95"/>
      <c r="C874" s="102"/>
      <c r="D874" s="105"/>
      <c r="E874" s="102"/>
      <c r="G874" s="96"/>
      <c r="H874" s="96"/>
      <c r="I874" s="107"/>
      <c r="J874" s="148"/>
      <c r="K874" s="258"/>
      <c r="L874" s="107"/>
      <c r="M874" s="148"/>
    </row>
    <row r="875" spans="1:13" s="16" customFormat="1" ht="13.5" customHeight="1" x14ac:dyDescent="0.4">
      <c r="A875" s="423" t="s">
        <v>523</v>
      </c>
      <c r="B875" s="424"/>
      <c r="C875" s="424"/>
      <c r="D875" s="424"/>
      <c r="E875" s="424"/>
      <c r="F875" s="424"/>
      <c r="G875" s="424"/>
      <c r="H875" s="424"/>
      <c r="I875" s="424"/>
      <c r="J875" s="425"/>
      <c r="K875" s="195"/>
      <c r="L875" s="110" t="s">
        <v>153</v>
      </c>
      <c r="M875" s="111" t="s">
        <v>174</v>
      </c>
    </row>
    <row r="876" spans="1:13" x14ac:dyDescent="0.4">
      <c r="A876" s="225">
        <f>G868</f>
        <v>183</v>
      </c>
      <c r="B876" s="433"/>
      <c r="C876" s="433"/>
      <c r="D876" s="433"/>
      <c r="E876" s="433"/>
      <c r="F876" s="433"/>
      <c r="G876" s="433"/>
      <c r="H876" s="433"/>
      <c r="I876" s="433"/>
      <c r="J876" s="434"/>
      <c r="K876" s="208"/>
      <c r="L876" s="112"/>
      <c r="M876" s="113"/>
    </row>
    <row r="877" spans="1:13" x14ac:dyDescent="0.4">
      <c r="A877" s="225">
        <f t="shared" ref="A877:A880" si="85">G869</f>
        <v>184</v>
      </c>
      <c r="B877" s="433"/>
      <c r="C877" s="433"/>
      <c r="D877" s="433"/>
      <c r="E877" s="433"/>
      <c r="F877" s="433"/>
      <c r="G877" s="433"/>
      <c r="H877" s="433"/>
      <c r="I877" s="433"/>
      <c r="J877" s="434"/>
      <c r="K877" s="208"/>
      <c r="L877" s="112"/>
      <c r="M877" s="113"/>
    </row>
    <row r="878" spans="1:13" x14ac:dyDescent="0.4">
      <c r="A878" s="225">
        <f t="shared" si="85"/>
        <v>185</v>
      </c>
      <c r="B878" s="433"/>
      <c r="C878" s="433"/>
      <c r="D878" s="433"/>
      <c r="E878" s="433"/>
      <c r="F878" s="433"/>
      <c r="G878" s="433"/>
      <c r="H878" s="433"/>
      <c r="I878" s="433"/>
      <c r="J878" s="434"/>
      <c r="K878" s="208"/>
      <c r="L878" s="112"/>
      <c r="M878" s="113"/>
    </row>
    <row r="879" spans="1:13" x14ac:dyDescent="0.4">
      <c r="A879" s="225">
        <f t="shared" si="85"/>
        <v>186</v>
      </c>
      <c r="B879" s="433"/>
      <c r="C879" s="433"/>
      <c r="D879" s="433"/>
      <c r="E879" s="433"/>
      <c r="F879" s="433"/>
      <c r="G879" s="433"/>
      <c r="H879" s="433"/>
      <c r="I879" s="433"/>
      <c r="J879" s="434"/>
      <c r="K879" s="208"/>
      <c r="L879" s="112"/>
      <c r="M879" s="113"/>
    </row>
    <row r="880" spans="1:13" ht="13.2" thickBot="1" x14ac:dyDescent="0.45">
      <c r="A880" s="226">
        <f t="shared" si="85"/>
        <v>187</v>
      </c>
      <c r="B880" s="435"/>
      <c r="C880" s="435"/>
      <c r="D880" s="435"/>
      <c r="E880" s="435"/>
      <c r="F880" s="435"/>
      <c r="G880" s="435"/>
      <c r="H880" s="435"/>
      <c r="I880" s="435"/>
      <c r="J880" s="436"/>
      <c r="K880" s="209"/>
      <c r="L880" s="122"/>
      <c r="M880" s="155"/>
    </row>
    <row r="881" spans="1:13" s="16" customFormat="1" ht="6" customHeight="1" thickBot="1" x14ac:dyDescent="0.45"/>
    <row r="882" spans="1:13" ht="25.2" x14ac:dyDescent="0.4">
      <c r="A882" s="392">
        <v>8.4</v>
      </c>
      <c r="B882" s="126" t="s">
        <v>102</v>
      </c>
      <c r="C882" s="348" t="s">
        <v>103</v>
      </c>
      <c r="D882" s="347" t="s">
        <v>379</v>
      </c>
      <c r="E882" s="416">
        <v>2</v>
      </c>
      <c r="F882" s="16"/>
      <c r="G882" s="224">
        <v>188</v>
      </c>
      <c r="H882" s="13" t="s">
        <v>479</v>
      </c>
      <c r="I882" s="176">
        <f>J882*$E$882</f>
        <v>0.8</v>
      </c>
      <c r="J882" s="1">
        <v>0.4</v>
      </c>
      <c r="K882" s="211"/>
      <c r="L882" s="177">
        <f>M882*$E$882</f>
        <v>0.8</v>
      </c>
      <c r="M882" s="9">
        <v>0.4</v>
      </c>
    </row>
    <row r="883" spans="1:13" ht="38.25" customHeight="1" x14ac:dyDescent="0.4">
      <c r="A883" s="393"/>
      <c r="B883" s="127" t="s">
        <v>21</v>
      </c>
      <c r="C883" s="349"/>
      <c r="D883" s="300"/>
      <c r="E883" s="417"/>
      <c r="F883" s="16"/>
      <c r="G883" s="225">
        <v>189</v>
      </c>
      <c r="H883" s="6" t="s">
        <v>450</v>
      </c>
      <c r="I883" s="172">
        <f t="shared" ref="I883:I885" si="86">J883*$E$882</f>
        <v>0.8</v>
      </c>
      <c r="J883" s="2">
        <v>0.4</v>
      </c>
      <c r="K883" s="211"/>
      <c r="L883" s="173">
        <f t="shared" ref="L883:L885" si="87">M883*$E$882</f>
        <v>0.8</v>
      </c>
      <c r="M883" s="10">
        <v>0.4</v>
      </c>
    </row>
    <row r="884" spans="1:13" x14ac:dyDescent="0.4">
      <c r="A884" s="393"/>
      <c r="B884" s="305" t="s">
        <v>326</v>
      </c>
      <c r="C884" s="349"/>
      <c r="D884" s="300"/>
      <c r="E884" s="417"/>
      <c r="F884" s="16"/>
      <c r="G884" s="225">
        <v>190</v>
      </c>
      <c r="H884" s="6" t="s">
        <v>451</v>
      </c>
      <c r="I884" s="172">
        <f t="shared" si="86"/>
        <v>0.2</v>
      </c>
      <c r="J884" s="2">
        <v>0.1</v>
      </c>
      <c r="K884" s="211"/>
      <c r="L884" s="173">
        <f t="shared" si="87"/>
        <v>0.2</v>
      </c>
      <c r="M884" s="10">
        <v>0.1</v>
      </c>
    </row>
    <row r="885" spans="1:13" x14ac:dyDescent="0.4">
      <c r="A885" s="393"/>
      <c r="B885" s="305"/>
      <c r="C885" s="349"/>
      <c r="D885" s="300"/>
      <c r="E885" s="417"/>
      <c r="F885" s="16"/>
      <c r="G885" s="225">
        <v>191</v>
      </c>
      <c r="H885" s="6" t="s">
        <v>452</v>
      </c>
      <c r="I885" s="172">
        <f t="shared" si="86"/>
        <v>0.2</v>
      </c>
      <c r="J885" s="2">
        <v>0.1</v>
      </c>
      <c r="K885" s="211"/>
      <c r="L885" s="173">
        <f t="shared" si="87"/>
        <v>0.2</v>
      </c>
      <c r="M885" s="10">
        <v>0.1</v>
      </c>
    </row>
    <row r="886" spans="1:13" ht="13.2" thickBot="1" x14ac:dyDescent="0.45">
      <c r="A886" s="394"/>
      <c r="B886" s="306"/>
      <c r="C886" s="439"/>
      <c r="D886" s="301"/>
      <c r="E886" s="418"/>
      <c r="F886" s="16"/>
      <c r="G886" s="318" t="s">
        <v>14</v>
      </c>
      <c r="H886" s="319"/>
      <c r="I886" s="174">
        <f>SUM(I882:I885)</f>
        <v>2</v>
      </c>
      <c r="J886" s="157">
        <f>SUM(J882:J885)</f>
        <v>1</v>
      </c>
      <c r="K886" s="258"/>
      <c r="L886" s="175">
        <f>SUM(L882:L885)</f>
        <v>2</v>
      </c>
      <c r="M886" s="157">
        <f>SUM(M882:M885)</f>
        <v>1</v>
      </c>
    </row>
    <row r="887" spans="1:13" s="16" customFormat="1" ht="6" customHeight="1" thickBot="1" x14ac:dyDescent="0.45">
      <c r="A887" s="102"/>
      <c r="B887" s="95"/>
      <c r="C887" s="102"/>
      <c r="D887" s="105"/>
      <c r="E887" s="102"/>
      <c r="G887" s="96"/>
      <c r="H887" s="96"/>
      <c r="I887" s="107"/>
      <c r="J887" s="148"/>
      <c r="K887" s="258"/>
      <c r="L887" s="107"/>
      <c r="M887" s="148"/>
    </row>
    <row r="888" spans="1:13" s="16" customFormat="1" ht="14.25" customHeight="1" x14ac:dyDescent="0.4">
      <c r="A888" s="423" t="s">
        <v>523</v>
      </c>
      <c r="B888" s="424"/>
      <c r="C888" s="424"/>
      <c r="D888" s="424"/>
      <c r="E888" s="424"/>
      <c r="F888" s="424"/>
      <c r="G888" s="424"/>
      <c r="H888" s="424"/>
      <c r="I888" s="424"/>
      <c r="J888" s="425"/>
      <c r="K888" s="195"/>
      <c r="L888" s="110" t="s">
        <v>153</v>
      </c>
      <c r="M888" s="111" t="s">
        <v>174</v>
      </c>
    </row>
    <row r="889" spans="1:13" x14ac:dyDescent="0.4">
      <c r="A889" s="225">
        <f>G882</f>
        <v>188</v>
      </c>
      <c r="B889" s="433"/>
      <c r="C889" s="433"/>
      <c r="D889" s="433"/>
      <c r="E889" s="433"/>
      <c r="F889" s="433"/>
      <c r="G889" s="433"/>
      <c r="H889" s="433"/>
      <c r="I889" s="433"/>
      <c r="J889" s="434"/>
      <c r="K889" s="208"/>
      <c r="L889" s="112"/>
      <c r="M889" s="113"/>
    </row>
    <row r="890" spans="1:13" x14ac:dyDescent="0.4">
      <c r="A890" s="225">
        <f t="shared" ref="A890:A892" si="88">G883</f>
        <v>189</v>
      </c>
      <c r="B890" s="433"/>
      <c r="C890" s="433"/>
      <c r="D890" s="433"/>
      <c r="E890" s="433"/>
      <c r="F890" s="433"/>
      <c r="G890" s="433"/>
      <c r="H890" s="433"/>
      <c r="I890" s="433"/>
      <c r="J890" s="434"/>
      <c r="K890" s="208"/>
      <c r="L890" s="112"/>
      <c r="M890" s="113"/>
    </row>
    <row r="891" spans="1:13" x14ac:dyDescent="0.4">
      <c r="A891" s="225">
        <f t="shared" si="88"/>
        <v>190</v>
      </c>
      <c r="B891" s="433"/>
      <c r="C891" s="433"/>
      <c r="D891" s="433"/>
      <c r="E891" s="433"/>
      <c r="F891" s="433"/>
      <c r="G891" s="433"/>
      <c r="H891" s="433"/>
      <c r="I891" s="433"/>
      <c r="J891" s="434"/>
      <c r="K891" s="208"/>
      <c r="L891" s="112"/>
      <c r="M891" s="113"/>
    </row>
    <row r="892" spans="1:13" ht="13.2" thickBot="1" x14ac:dyDescent="0.45">
      <c r="A892" s="226">
        <f t="shared" si="88"/>
        <v>191</v>
      </c>
      <c r="B892" s="435"/>
      <c r="C892" s="435"/>
      <c r="D892" s="435"/>
      <c r="E892" s="435"/>
      <c r="F892" s="435"/>
      <c r="G892" s="435"/>
      <c r="H892" s="435"/>
      <c r="I892" s="435"/>
      <c r="J892" s="436"/>
      <c r="K892" s="209"/>
      <c r="L892" s="122"/>
      <c r="M892" s="155"/>
    </row>
    <row r="893" spans="1:13" s="16" customFormat="1" ht="6" customHeight="1" thickBot="1" x14ac:dyDescent="0.45">
      <c r="A893" s="102"/>
      <c r="B893" s="95"/>
      <c r="C893" s="102"/>
      <c r="D893" s="105"/>
      <c r="E893" s="102"/>
      <c r="G893" s="96"/>
      <c r="H893" s="96"/>
      <c r="I893" s="107"/>
      <c r="J893" s="148"/>
      <c r="K893" s="258"/>
      <c r="L893" s="107"/>
      <c r="M893" s="148"/>
    </row>
    <row r="894" spans="1:13" x14ac:dyDescent="0.4">
      <c r="A894" s="392">
        <v>8.5</v>
      </c>
      <c r="B894" s="126" t="s">
        <v>157</v>
      </c>
      <c r="C894" s="348" t="s">
        <v>567</v>
      </c>
      <c r="D894" s="347" t="s">
        <v>547</v>
      </c>
      <c r="E894" s="416">
        <v>2</v>
      </c>
      <c r="F894" s="16"/>
      <c r="G894" s="224">
        <v>192</v>
      </c>
      <c r="H894" s="13" t="s">
        <v>476</v>
      </c>
      <c r="I894" s="176">
        <f t="shared" ref="I894:I899" si="89">J894*$E$894</f>
        <v>0.2</v>
      </c>
      <c r="J894" s="1">
        <v>0.1</v>
      </c>
      <c r="K894" s="211"/>
      <c r="L894" s="177">
        <f t="shared" ref="L894:L899" si="90">M894*$E$894</f>
        <v>0.2</v>
      </c>
      <c r="M894" s="9">
        <v>0.1</v>
      </c>
    </row>
    <row r="895" spans="1:13" x14ac:dyDescent="0.4">
      <c r="A895" s="393"/>
      <c r="B895" s="127" t="s">
        <v>21</v>
      </c>
      <c r="C895" s="349"/>
      <c r="D895" s="300"/>
      <c r="E895" s="417"/>
      <c r="F895" s="16"/>
      <c r="G895" s="225">
        <v>193</v>
      </c>
      <c r="H895" s="6" t="s">
        <v>397</v>
      </c>
      <c r="I895" s="172">
        <f t="shared" si="89"/>
        <v>0.4</v>
      </c>
      <c r="J895" s="2">
        <v>0.2</v>
      </c>
      <c r="K895" s="211"/>
      <c r="L895" s="173">
        <f t="shared" si="90"/>
        <v>0.2</v>
      </c>
      <c r="M895" s="10">
        <v>0.1</v>
      </c>
    </row>
    <row r="896" spans="1:13" ht="13.5" customHeight="1" x14ac:dyDescent="0.4">
      <c r="A896" s="393"/>
      <c r="B896" s="241" t="s">
        <v>327</v>
      </c>
      <c r="C896" s="349"/>
      <c r="D896" s="300"/>
      <c r="E896" s="417"/>
      <c r="F896" s="16"/>
      <c r="G896" s="225">
        <v>194</v>
      </c>
      <c r="H896" s="6" t="s">
        <v>213</v>
      </c>
      <c r="I896" s="172">
        <f t="shared" si="89"/>
        <v>0.2</v>
      </c>
      <c r="J896" s="2">
        <v>0.1</v>
      </c>
      <c r="K896" s="211"/>
      <c r="L896" s="173">
        <f t="shared" si="90"/>
        <v>0.2</v>
      </c>
      <c r="M896" s="10">
        <v>0.1</v>
      </c>
    </row>
    <row r="897" spans="1:13" x14ac:dyDescent="0.4">
      <c r="A897" s="393"/>
      <c r="B897" s="438" t="s">
        <v>170</v>
      </c>
      <c r="C897" s="386" t="s">
        <v>568</v>
      </c>
      <c r="D897" s="299" t="s">
        <v>546</v>
      </c>
      <c r="E897" s="417"/>
      <c r="F897" s="16"/>
      <c r="G897" s="225">
        <v>195</v>
      </c>
      <c r="H897" s="6" t="s">
        <v>530</v>
      </c>
      <c r="I897" s="172">
        <f t="shared" si="89"/>
        <v>0.3</v>
      </c>
      <c r="J897" s="2">
        <v>0.15</v>
      </c>
      <c r="K897" s="211"/>
      <c r="L897" s="173">
        <f t="shared" si="90"/>
        <v>0.3</v>
      </c>
      <c r="M897" s="10">
        <v>0.15</v>
      </c>
    </row>
    <row r="898" spans="1:13" x14ac:dyDescent="0.4">
      <c r="A898" s="393"/>
      <c r="B898" s="302"/>
      <c r="C898" s="386"/>
      <c r="D898" s="300"/>
      <c r="E898" s="417"/>
      <c r="F898" s="16"/>
      <c r="G898" s="225">
        <v>196</v>
      </c>
      <c r="H898" s="6" t="s">
        <v>397</v>
      </c>
      <c r="I898" s="172">
        <f t="shared" si="89"/>
        <v>0.6</v>
      </c>
      <c r="J898" s="2">
        <v>0.3</v>
      </c>
      <c r="K898" s="211"/>
      <c r="L898" s="173">
        <f t="shared" si="90"/>
        <v>0.3</v>
      </c>
      <c r="M898" s="10">
        <v>0.15</v>
      </c>
    </row>
    <row r="899" spans="1:13" ht="16.5" customHeight="1" x14ac:dyDescent="0.4">
      <c r="A899" s="393"/>
      <c r="B899" s="302"/>
      <c r="C899" s="386"/>
      <c r="D899" s="300"/>
      <c r="E899" s="417"/>
      <c r="F899" s="16"/>
      <c r="G899" s="225">
        <v>197</v>
      </c>
      <c r="H899" s="6" t="s">
        <v>213</v>
      </c>
      <c r="I899" s="172">
        <f t="shared" si="89"/>
        <v>0.3</v>
      </c>
      <c r="J899" s="2">
        <v>0.15</v>
      </c>
      <c r="K899" s="211"/>
      <c r="L899" s="173">
        <f t="shared" si="90"/>
        <v>0.3</v>
      </c>
      <c r="M899" s="10">
        <v>0.15</v>
      </c>
    </row>
    <row r="900" spans="1:13" ht="17.25" customHeight="1" thickBot="1" x14ac:dyDescent="0.45">
      <c r="A900" s="394"/>
      <c r="B900" s="303"/>
      <c r="C900" s="387"/>
      <c r="D900" s="301"/>
      <c r="E900" s="418"/>
      <c r="F900" s="16"/>
      <c r="G900" s="318" t="s">
        <v>14</v>
      </c>
      <c r="H900" s="319"/>
      <c r="I900" s="174">
        <f>SUM(I894:I899)</f>
        <v>2</v>
      </c>
      <c r="J900" s="157">
        <f>SUM(J894:J899)</f>
        <v>1</v>
      </c>
      <c r="K900" s="258"/>
      <c r="L900" s="175">
        <f>SUM(L894:L899)</f>
        <v>1.5000000000000002</v>
      </c>
      <c r="M900" s="157">
        <f>SUM(M894:M899)</f>
        <v>0.75000000000000011</v>
      </c>
    </row>
    <row r="901" spans="1:13" s="16" customFormat="1" ht="6" customHeight="1" thickBot="1" x14ac:dyDescent="0.45"/>
    <row r="902" spans="1:13" s="16" customFormat="1" ht="14.25" customHeight="1" x14ac:dyDescent="0.4">
      <c r="A902" s="423" t="s">
        <v>523</v>
      </c>
      <c r="B902" s="424"/>
      <c r="C902" s="424"/>
      <c r="D902" s="424"/>
      <c r="E902" s="424"/>
      <c r="F902" s="424"/>
      <c r="G902" s="424"/>
      <c r="H902" s="424"/>
      <c r="I902" s="424"/>
      <c r="J902" s="425"/>
      <c r="K902" s="195"/>
      <c r="L902" s="110" t="s">
        <v>153</v>
      </c>
      <c r="M902" s="111" t="s">
        <v>174</v>
      </c>
    </row>
    <row r="903" spans="1:13" x14ac:dyDescent="0.4">
      <c r="A903" s="225">
        <f t="shared" ref="A903:A908" si="91">G894</f>
        <v>192</v>
      </c>
      <c r="B903" s="433"/>
      <c r="C903" s="433"/>
      <c r="D903" s="433"/>
      <c r="E903" s="433"/>
      <c r="F903" s="433"/>
      <c r="G903" s="433"/>
      <c r="H903" s="433"/>
      <c r="I903" s="433"/>
      <c r="J903" s="434"/>
      <c r="K903" s="196"/>
      <c r="L903" s="112"/>
      <c r="M903" s="113"/>
    </row>
    <row r="904" spans="1:13" x14ac:dyDescent="0.4">
      <c r="A904" s="225">
        <f t="shared" si="91"/>
        <v>193</v>
      </c>
      <c r="B904" s="433"/>
      <c r="C904" s="433"/>
      <c r="D904" s="433"/>
      <c r="E904" s="433"/>
      <c r="F904" s="433"/>
      <c r="G904" s="433"/>
      <c r="H904" s="433"/>
      <c r="I904" s="433"/>
      <c r="J904" s="434"/>
      <c r="K904" s="196"/>
      <c r="L904" s="112"/>
      <c r="M904" s="113"/>
    </row>
    <row r="905" spans="1:13" x14ac:dyDescent="0.4">
      <c r="A905" s="225">
        <f t="shared" si="91"/>
        <v>194</v>
      </c>
      <c r="B905" s="433"/>
      <c r="C905" s="433"/>
      <c r="D905" s="433"/>
      <c r="E905" s="433"/>
      <c r="F905" s="433"/>
      <c r="G905" s="433"/>
      <c r="H905" s="433"/>
      <c r="I905" s="433"/>
      <c r="J905" s="434"/>
      <c r="K905" s="196"/>
      <c r="L905" s="112"/>
      <c r="M905" s="113"/>
    </row>
    <row r="906" spans="1:13" x14ac:dyDescent="0.4">
      <c r="A906" s="225">
        <f t="shared" si="91"/>
        <v>195</v>
      </c>
      <c r="B906" s="433"/>
      <c r="C906" s="433"/>
      <c r="D906" s="433"/>
      <c r="E906" s="433"/>
      <c r="F906" s="433"/>
      <c r="G906" s="433"/>
      <c r="H906" s="433"/>
      <c r="I906" s="433"/>
      <c r="J906" s="434"/>
      <c r="K906" s="196"/>
      <c r="L906" s="112"/>
      <c r="M906" s="113"/>
    </row>
    <row r="907" spans="1:13" x14ac:dyDescent="0.4">
      <c r="A907" s="225">
        <f t="shared" si="91"/>
        <v>196</v>
      </c>
      <c r="B907" s="433"/>
      <c r="C907" s="433"/>
      <c r="D907" s="433"/>
      <c r="E907" s="433"/>
      <c r="F907" s="433"/>
      <c r="G907" s="433"/>
      <c r="H907" s="433"/>
      <c r="I907" s="433"/>
      <c r="J907" s="434"/>
      <c r="K907" s="196"/>
      <c r="L907" s="112"/>
      <c r="M907" s="113"/>
    </row>
    <row r="908" spans="1:13" ht="13.2" thickBot="1" x14ac:dyDescent="0.45">
      <c r="A908" s="226">
        <f t="shared" si="91"/>
        <v>197</v>
      </c>
      <c r="B908" s="435"/>
      <c r="C908" s="435"/>
      <c r="D908" s="435"/>
      <c r="E908" s="435"/>
      <c r="F908" s="435"/>
      <c r="G908" s="435"/>
      <c r="H908" s="435"/>
      <c r="I908" s="435"/>
      <c r="J908" s="436"/>
      <c r="K908" s="196"/>
      <c r="L908" s="114"/>
      <c r="M908" s="115"/>
    </row>
    <row r="909" spans="1:13" s="16" customFormat="1" ht="6" customHeight="1" thickBot="1" x14ac:dyDescent="0.45"/>
    <row r="910" spans="1:13" s="16" customFormat="1" ht="13.2" thickBot="1" x14ac:dyDescent="0.45">
      <c r="A910" s="426" t="s">
        <v>105</v>
      </c>
      <c r="B910" s="427"/>
      <c r="C910" s="427"/>
      <c r="D910" s="427"/>
      <c r="E910" s="428"/>
      <c r="F910" s="188"/>
      <c r="G910" s="429" t="s">
        <v>104</v>
      </c>
      <c r="H910" s="430"/>
      <c r="I910" s="431">
        <f>E913+E937</f>
        <v>7</v>
      </c>
      <c r="J910" s="432"/>
      <c r="K910" s="39"/>
      <c r="L910" s="130" t="s">
        <v>291</v>
      </c>
      <c r="M910" s="259">
        <f>L923+L939</f>
        <v>6.6</v>
      </c>
    </row>
    <row r="911" spans="1:13" s="16" customFormat="1" ht="24.75" customHeight="1" x14ac:dyDescent="0.4">
      <c r="A911" s="420" t="s">
        <v>12</v>
      </c>
      <c r="B911" s="421"/>
      <c r="C911" s="421"/>
      <c r="D911" s="421"/>
      <c r="E911" s="422"/>
      <c r="F911" s="78"/>
      <c r="G911" s="420" t="s">
        <v>13</v>
      </c>
      <c r="H911" s="421"/>
      <c r="I911" s="421"/>
      <c r="J911" s="422"/>
      <c r="L911" s="286" t="s">
        <v>482</v>
      </c>
      <c r="M911" s="287"/>
    </row>
    <row r="912" spans="1:13" s="16" customFormat="1" ht="25.2" x14ac:dyDescent="0.4">
      <c r="A912" s="254" t="s">
        <v>20</v>
      </c>
      <c r="B912" s="53" t="s">
        <v>0</v>
      </c>
      <c r="C912" s="238" t="s">
        <v>7</v>
      </c>
      <c r="D912" s="257" t="s">
        <v>1</v>
      </c>
      <c r="E912" s="54" t="s">
        <v>6</v>
      </c>
      <c r="G912" s="55" t="s">
        <v>8</v>
      </c>
      <c r="H912" s="5" t="s">
        <v>9</v>
      </c>
      <c r="I912" s="221" t="s">
        <v>10</v>
      </c>
      <c r="J912" s="240" t="s">
        <v>11</v>
      </c>
      <c r="L912" s="254" t="s">
        <v>2</v>
      </c>
      <c r="M912" s="240" t="s">
        <v>3</v>
      </c>
    </row>
    <row r="913" spans="1:13" ht="25.2" x14ac:dyDescent="0.4">
      <c r="A913" s="411">
        <v>9.1</v>
      </c>
      <c r="B913" s="56" t="s">
        <v>106</v>
      </c>
      <c r="C913" s="299" t="s">
        <v>107</v>
      </c>
      <c r="D913" s="299" t="s">
        <v>380</v>
      </c>
      <c r="E913" s="414">
        <v>4</v>
      </c>
      <c r="F913" s="39"/>
      <c r="G913" s="225">
        <v>198</v>
      </c>
      <c r="H913" s="6" t="s">
        <v>618</v>
      </c>
      <c r="I913" s="172">
        <f t="shared" ref="I913:I922" si="92">J913*$E$913</f>
        <v>0.1</v>
      </c>
      <c r="J913" s="14">
        <v>2.5000000000000001E-2</v>
      </c>
      <c r="K913" s="102"/>
      <c r="L913" s="173">
        <f t="shared" ref="L913:L922" si="93">M913*$E$913</f>
        <v>0.1</v>
      </c>
      <c r="M913" s="11">
        <v>2.5000000000000001E-2</v>
      </c>
    </row>
    <row r="914" spans="1:13" x14ac:dyDescent="0.4">
      <c r="A914" s="412"/>
      <c r="B914" s="58" t="s">
        <v>21</v>
      </c>
      <c r="C914" s="300"/>
      <c r="D914" s="300"/>
      <c r="E914" s="414"/>
      <c r="F914" s="39"/>
      <c r="G914" s="225">
        <v>199</v>
      </c>
      <c r="H914" s="6" t="s">
        <v>397</v>
      </c>
      <c r="I914" s="172">
        <f t="shared" si="92"/>
        <v>0.2</v>
      </c>
      <c r="J914" s="14">
        <v>0.05</v>
      </c>
      <c r="K914" s="102"/>
      <c r="L914" s="173">
        <f t="shared" si="93"/>
        <v>0.1</v>
      </c>
      <c r="M914" s="11">
        <v>2.5000000000000001E-2</v>
      </c>
    </row>
    <row r="915" spans="1:13" x14ac:dyDescent="0.4">
      <c r="A915" s="412"/>
      <c r="B915" s="305" t="s">
        <v>328</v>
      </c>
      <c r="C915" s="300"/>
      <c r="D915" s="300"/>
      <c r="E915" s="414"/>
      <c r="F915" s="39"/>
      <c r="G915" s="225">
        <v>200</v>
      </c>
      <c r="H915" s="6" t="s">
        <v>213</v>
      </c>
      <c r="I915" s="172">
        <f t="shared" si="92"/>
        <v>0.1</v>
      </c>
      <c r="J915" s="14">
        <v>2.5000000000000001E-2</v>
      </c>
      <c r="K915" s="102"/>
      <c r="L915" s="173">
        <f t="shared" si="93"/>
        <v>0.1</v>
      </c>
      <c r="M915" s="11">
        <v>2.5000000000000001E-2</v>
      </c>
    </row>
    <row r="916" spans="1:13" ht="25.2" x14ac:dyDescent="0.4">
      <c r="A916" s="412"/>
      <c r="B916" s="305"/>
      <c r="C916" s="300"/>
      <c r="D916" s="300"/>
      <c r="E916" s="414"/>
      <c r="F916" s="39"/>
      <c r="G916" s="225">
        <v>201</v>
      </c>
      <c r="H916" s="223" t="s">
        <v>619</v>
      </c>
      <c r="I916" s="172">
        <f t="shared" si="92"/>
        <v>0.1</v>
      </c>
      <c r="J916" s="14">
        <v>2.5000000000000001E-2</v>
      </c>
      <c r="K916" s="102"/>
      <c r="L916" s="173">
        <f t="shared" si="93"/>
        <v>0.1</v>
      </c>
      <c r="M916" s="11">
        <v>2.5000000000000001E-2</v>
      </c>
    </row>
    <row r="917" spans="1:13" x14ac:dyDescent="0.4">
      <c r="A917" s="412"/>
      <c r="B917" s="305"/>
      <c r="C917" s="300"/>
      <c r="D917" s="300"/>
      <c r="E917" s="414"/>
      <c r="F917" s="39"/>
      <c r="G917" s="225">
        <v>202</v>
      </c>
      <c r="H917" s="223" t="s">
        <v>620</v>
      </c>
      <c r="I917" s="172">
        <f t="shared" si="92"/>
        <v>1</v>
      </c>
      <c r="J917" s="14">
        <v>0.25</v>
      </c>
      <c r="K917" s="102"/>
      <c r="L917" s="173">
        <f t="shared" si="93"/>
        <v>1</v>
      </c>
      <c r="M917" s="11">
        <v>0.25</v>
      </c>
    </row>
    <row r="918" spans="1:13" ht="27.75" customHeight="1" x14ac:dyDescent="0.4">
      <c r="A918" s="412"/>
      <c r="B918" s="498" t="s">
        <v>328</v>
      </c>
      <c r="C918" s="299" t="s">
        <v>108</v>
      </c>
      <c r="D918" s="299" t="s">
        <v>381</v>
      </c>
      <c r="E918" s="414"/>
      <c r="F918" s="39"/>
      <c r="G918" s="225">
        <v>203</v>
      </c>
      <c r="H918" s="223" t="s">
        <v>621</v>
      </c>
      <c r="I918" s="172">
        <f t="shared" si="92"/>
        <v>0.5</v>
      </c>
      <c r="J918" s="14">
        <v>0.125</v>
      </c>
      <c r="K918" s="102"/>
      <c r="L918" s="173">
        <f t="shared" si="93"/>
        <v>0.5</v>
      </c>
      <c r="M918" s="11">
        <v>0.125</v>
      </c>
    </row>
    <row r="919" spans="1:13" x14ac:dyDescent="0.4">
      <c r="A919" s="412"/>
      <c r="B919" s="305"/>
      <c r="C919" s="441"/>
      <c r="D919" s="441"/>
      <c r="E919" s="414"/>
      <c r="F919" s="39"/>
      <c r="G919" s="225">
        <v>204</v>
      </c>
      <c r="H919" s="223" t="s">
        <v>484</v>
      </c>
      <c r="I919" s="172">
        <f t="shared" si="92"/>
        <v>0.8</v>
      </c>
      <c r="J919" s="14">
        <v>0.2</v>
      </c>
      <c r="K919" s="102"/>
      <c r="L919" s="173">
        <f t="shared" si="93"/>
        <v>0.8</v>
      </c>
      <c r="M919" s="11">
        <v>0.2</v>
      </c>
    </row>
    <row r="920" spans="1:13" ht="25.2" x14ac:dyDescent="0.4">
      <c r="A920" s="412"/>
      <c r="B920" s="305"/>
      <c r="C920" s="299" t="s">
        <v>503</v>
      </c>
      <c r="D920" s="299" t="s">
        <v>382</v>
      </c>
      <c r="E920" s="414"/>
      <c r="F920" s="39"/>
      <c r="G920" s="225">
        <v>205</v>
      </c>
      <c r="H920" s="6" t="s">
        <v>622</v>
      </c>
      <c r="I920" s="172">
        <f t="shared" si="92"/>
        <v>0.32</v>
      </c>
      <c r="J920" s="14">
        <v>0.08</v>
      </c>
      <c r="K920" s="102"/>
      <c r="L920" s="173">
        <f t="shared" si="93"/>
        <v>0.3</v>
      </c>
      <c r="M920" s="11">
        <v>7.4999999999999997E-2</v>
      </c>
    </row>
    <row r="921" spans="1:13" x14ac:dyDescent="0.4">
      <c r="A921" s="412"/>
      <c r="B921" s="305"/>
      <c r="C921" s="300"/>
      <c r="D921" s="300"/>
      <c r="E921" s="414"/>
      <c r="F921" s="39"/>
      <c r="G921" s="225">
        <v>206</v>
      </c>
      <c r="H921" s="6" t="s">
        <v>397</v>
      </c>
      <c r="I921" s="172">
        <f t="shared" si="92"/>
        <v>0.56000000000000005</v>
      </c>
      <c r="J921" s="14">
        <v>0.14000000000000001</v>
      </c>
      <c r="K921" s="102"/>
      <c r="L921" s="173">
        <f t="shared" si="93"/>
        <v>0.3</v>
      </c>
      <c r="M921" s="11">
        <v>7.4999999999999997E-2</v>
      </c>
    </row>
    <row r="922" spans="1:13" x14ac:dyDescent="0.4">
      <c r="A922" s="412"/>
      <c r="B922" s="305"/>
      <c r="C922" s="300"/>
      <c r="D922" s="300"/>
      <c r="E922" s="414"/>
      <c r="F922" s="39"/>
      <c r="G922" s="225">
        <v>207</v>
      </c>
      <c r="H922" s="6" t="s">
        <v>213</v>
      </c>
      <c r="I922" s="172">
        <f t="shared" si="92"/>
        <v>0.32</v>
      </c>
      <c r="J922" s="14">
        <v>0.08</v>
      </c>
      <c r="K922" s="102"/>
      <c r="L922" s="173">
        <f t="shared" si="93"/>
        <v>0.3</v>
      </c>
      <c r="M922" s="11">
        <v>7.4999999999999997E-2</v>
      </c>
    </row>
    <row r="923" spans="1:13" ht="17.25" customHeight="1" thickBot="1" x14ac:dyDescent="0.45">
      <c r="A923" s="413"/>
      <c r="B923" s="306"/>
      <c r="C923" s="301"/>
      <c r="D923" s="301"/>
      <c r="E923" s="415"/>
      <c r="F923" s="39"/>
      <c r="G923" s="318" t="s">
        <v>14</v>
      </c>
      <c r="H923" s="319"/>
      <c r="I923" s="180">
        <f>SUM(I913:I922)</f>
        <v>3.9999999999999996</v>
      </c>
      <c r="J923" s="79">
        <f>SUM(J913:J922)</f>
        <v>0.99999999999999989</v>
      </c>
      <c r="K923" s="39"/>
      <c r="L923" s="181">
        <f>SUM(L913:L922)</f>
        <v>3.5999999999999996</v>
      </c>
      <c r="M923" s="79">
        <f>SUM(M913:M922)</f>
        <v>0.89999999999999991</v>
      </c>
    </row>
    <row r="924" spans="1:13" s="16" customFormat="1" ht="6" customHeight="1" thickBot="1" x14ac:dyDescent="0.45">
      <c r="A924" s="94"/>
      <c r="B924" s="95"/>
      <c r="C924" s="94"/>
      <c r="D924" s="105"/>
      <c r="E924" s="94"/>
      <c r="F924" s="39"/>
      <c r="G924" s="96"/>
      <c r="H924" s="96"/>
      <c r="I924" s="97"/>
      <c r="J924" s="98"/>
      <c r="K924" s="39"/>
      <c r="L924" s="97"/>
      <c r="M924" s="98"/>
    </row>
    <row r="925" spans="1:13" s="16" customFormat="1" ht="13.5" customHeight="1" x14ac:dyDescent="0.4">
      <c r="A925" s="423" t="s">
        <v>523</v>
      </c>
      <c r="B925" s="424"/>
      <c r="C925" s="424"/>
      <c r="D925" s="424"/>
      <c r="E925" s="424"/>
      <c r="F925" s="424"/>
      <c r="G925" s="424"/>
      <c r="H925" s="424"/>
      <c r="I925" s="424"/>
      <c r="J925" s="425"/>
      <c r="K925" s="195"/>
      <c r="L925" s="110" t="s">
        <v>153</v>
      </c>
      <c r="M925" s="111" t="s">
        <v>174</v>
      </c>
    </row>
    <row r="926" spans="1:13" x14ac:dyDescent="0.4">
      <c r="A926" s="225">
        <f t="shared" ref="A926:A935" si="94">G913</f>
        <v>198</v>
      </c>
      <c r="B926" s="433"/>
      <c r="C926" s="433"/>
      <c r="D926" s="433"/>
      <c r="E926" s="433"/>
      <c r="F926" s="433"/>
      <c r="G926" s="433"/>
      <c r="H926" s="433"/>
      <c r="I926" s="433"/>
      <c r="J926" s="434"/>
      <c r="K926" s="196"/>
      <c r="L926" s="112"/>
      <c r="M926" s="113"/>
    </row>
    <row r="927" spans="1:13" x14ac:dyDescent="0.4">
      <c r="A927" s="225">
        <f t="shared" si="94"/>
        <v>199</v>
      </c>
      <c r="B927" s="433"/>
      <c r="C927" s="433"/>
      <c r="D927" s="433"/>
      <c r="E927" s="433"/>
      <c r="F927" s="433"/>
      <c r="G927" s="433"/>
      <c r="H927" s="433"/>
      <c r="I927" s="433"/>
      <c r="J927" s="434"/>
      <c r="K927" s="196"/>
      <c r="L927" s="112"/>
      <c r="M927" s="113"/>
    </row>
    <row r="928" spans="1:13" x14ac:dyDescent="0.4">
      <c r="A928" s="225">
        <f t="shared" si="94"/>
        <v>200</v>
      </c>
      <c r="B928" s="433"/>
      <c r="C928" s="433"/>
      <c r="D928" s="433"/>
      <c r="E928" s="433"/>
      <c r="F928" s="433"/>
      <c r="G928" s="433"/>
      <c r="H928" s="433"/>
      <c r="I928" s="433"/>
      <c r="J928" s="434"/>
      <c r="K928" s="196"/>
      <c r="L928" s="112"/>
      <c r="M928" s="113"/>
    </row>
    <row r="929" spans="1:13" x14ac:dyDescent="0.4">
      <c r="A929" s="225">
        <f t="shared" si="94"/>
        <v>201</v>
      </c>
      <c r="B929" s="433"/>
      <c r="C929" s="433"/>
      <c r="D929" s="433"/>
      <c r="E929" s="433"/>
      <c r="F929" s="433"/>
      <c r="G929" s="433"/>
      <c r="H929" s="433"/>
      <c r="I929" s="433"/>
      <c r="J929" s="434"/>
      <c r="K929" s="196"/>
      <c r="L929" s="112"/>
      <c r="M929" s="113"/>
    </row>
    <row r="930" spans="1:13" x14ac:dyDescent="0.4">
      <c r="A930" s="225">
        <f t="shared" si="94"/>
        <v>202</v>
      </c>
      <c r="B930" s="433"/>
      <c r="C930" s="433"/>
      <c r="D930" s="433"/>
      <c r="E930" s="433"/>
      <c r="F930" s="433"/>
      <c r="G930" s="433"/>
      <c r="H930" s="433"/>
      <c r="I930" s="433"/>
      <c r="J930" s="434"/>
      <c r="K930" s="196"/>
      <c r="L930" s="112"/>
      <c r="M930" s="113"/>
    </row>
    <row r="931" spans="1:13" x14ac:dyDescent="0.4">
      <c r="A931" s="225">
        <f t="shared" si="94"/>
        <v>203</v>
      </c>
      <c r="B931" s="433"/>
      <c r="C931" s="433"/>
      <c r="D931" s="433"/>
      <c r="E931" s="433"/>
      <c r="F931" s="433"/>
      <c r="G931" s="433"/>
      <c r="H931" s="433"/>
      <c r="I931" s="433"/>
      <c r="J931" s="434"/>
      <c r="K931" s="196"/>
      <c r="L931" s="112"/>
      <c r="M931" s="113"/>
    </row>
    <row r="932" spans="1:13" x14ac:dyDescent="0.4">
      <c r="A932" s="225">
        <f t="shared" si="94"/>
        <v>204</v>
      </c>
      <c r="B932" s="433"/>
      <c r="C932" s="433"/>
      <c r="D932" s="433"/>
      <c r="E932" s="433"/>
      <c r="F932" s="433"/>
      <c r="G932" s="433"/>
      <c r="H932" s="433"/>
      <c r="I932" s="433"/>
      <c r="J932" s="434"/>
      <c r="K932" s="196"/>
      <c r="L932" s="112"/>
      <c r="M932" s="113"/>
    </row>
    <row r="933" spans="1:13" x14ac:dyDescent="0.4">
      <c r="A933" s="225">
        <f t="shared" si="94"/>
        <v>205</v>
      </c>
      <c r="B933" s="433"/>
      <c r="C933" s="433"/>
      <c r="D933" s="433"/>
      <c r="E933" s="433"/>
      <c r="F933" s="433"/>
      <c r="G933" s="433"/>
      <c r="H933" s="433"/>
      <c r="I933" s="433"/>
      <c r="J933" s="434"/>
      <c r="K933" s="196"/>
      <c r="L933" s="112"/>
      <c r="M933" s="113"/>
    </row>
    <row r="934" spans="1:13" x14ac:dyDescent="0.4">
      <c r="A934" s="225">
        <f t="shared" si="94"/>
        <v>206</v>
      </c>
      <c r="B934" s="433"/>
      <c r="C934" s="433"/>
      <c r="D934" s="433"/>
      <c r="E934" s="433"/>
      <c r="F934" s="433"/>
      <c r="G934" s="433"/>
      <c r="H934" s="433"/>
      <c r="I934" s="433"/>
      <c r="J934" s="434"/>
      <c r="K934" s="196"/>
      <c r="L934" s="112"/>
      <c r="M934" s="113"/>
    </row>
    <row r="935" spans="1:13" ht="13.2" thickBot="1" x14ac:dyDescent="0.45">
      <c r="A935" s="226">
        <f t="shared" si="94"/>
        <v>207</v>
      </c>
      <c r="B935" s="435"/>
      <c r="C935" s="435"/>
      <c r="D935" s="435"/>
      <c r="E935" s="435"/>
      <c r="F935" s="435"/>
      <c r="G935" s="435"/>
      <c r="H935" s="435"/>
      <c r="I935" s="435"/>
      <c r="J935" s="436"/>
      <c r="K935" s="196"/>
      <c r="L935" s="114"/>
      <c r="M935" s="115"/>
    </row>
    <row r="936" spans="1:13" s="16" customFormat="1" ht="6" customHeight="1" thickBot="1" x14ac:dyDescent="0.45">
      <c r="A936" s="94"/>
      <c r="B936" s="95"/>
      <c r="C936" s="94"/>
      <c r="D936" s="95"/>
      <c r="E936" s="94"/>
      <c r="F936" s="39"/>
      <c r="G936" s="51"/>
      <c r="H936" s="105"/>
      <c r="I936" s="97"/>
      <c r="J936" s="98"/>
      <c r="K936" s="39"/>
      <c r="L936" s="97"/>
      <c r="M936" s="98"/>
    </row>
    <row r="937" spans="1:13" x14ac:dyDescent="0.4">
      <c r="A937" s="392">
        <v>9.1999999999999993</v>
      </c>
      <c r="B937" s="104" t="s">
        <v>109</v>
      </c>
      <c r="C937" s="348" t="s">
        <v>110</v>
      </c>
      <c r="D937" s="347" t="s">
        <v>625</v>
      </c>
      <c r="E937" s="416">
        <v>3</v>
      </c>
      <c r="F937" s="16"/>
      <c r="G937" s="224">
        <v>208</v>
      </c>
      <c r="H937" s="13" t="s">
        <v>623</v>
      </c>
      <c r="I937" s="176">
        <f>J937*$E$937</f>
        <v>0.44999999999999996</v>
      </c>
      <c r="J937" s="1">
        <v>0.15</v>
      </c>
      <c r="K937" s="211"/>
      <c r="L937" s="177">
        <f>M937*$E$937</f>
        <v>0.44999999999999996</v>
      </c>
      <c r="M937" s="9">
        <v>0.15</v>
      </c>
    </row>
    <row r="938" spans="1:13" ht="37.799999999999997" x14ac:dyDescent="0.4">
      <c r="A938" s="393"/>
      <c r="B938" s="58" t="s">
        <v>21</v>
      </c>
      <c r="C938" s="349"/>
      <c r="D938" s="300"/>
      <c r="E938" s="417"/>
      <c r="F938" s="16"/>
      <c r="G938" s="225">
        <v>209</v>
      </c>
      <c r="H938" s="6" t="s">
        <v>624</v>
      </c>
      <c r="I938" s="172">
        <f>J938*$E$937</f>
        <v>2.5499999999999998</v>
      </c>
      <c r="J938" s="2">
        <v>0.85</v>
      </c>
      <c r="K938" s="211"/>
      <c r="L938" s="173">
        <f>M938*$E$937</f>
        <v>2.5499999999999998</v>
      </c>
      <c r="M938" s="10">
        <v>0.85</v>
      </c>
    </row>
    <row r="939" spans="1:13" ht="25.8" thickBot="1" x14ac:dyDescent="0.45">
      <c r="A939" s="394"/>
      <c r="B939" s="133" t="s">
        <v>329</v>
      </c>
      <c r="C939" s="439"/>
      <c r="D939" s="301"/>
      <c r="E939" s="418"/>
      <c r="F939" s="16"/>
      <c r="G939" s="318" t="s">
        <v>14</v>
      </c>
      <c r="H939" s="319"/>
      <c r="I939" s="174">
        <f>SUM(I937:I938)</f>
        <v>3</v>
      </c>
      <c r="J939" s="4">
        <f>SUM(J937:J938)</f>
        <v>1</v>
      </c>
      <c r="K939" s="16"/>
      <c r="L939" s="175">
        <f>SUM(L937:L938)</f>
        <v>3</v>
      </c>
      <c r="M939" s="4">
        <f>SUM(M937:M938)</f>
        <v>1</v>
      </c>
    </row>
    <row r="940" spans="1:13" s="16" customFormat="1" ht="6" customHeight="1" thickBot="1" x14ac:dyDescent="0.45"/>
    <row r="941" spans="1:13" s="16" customFormat="1" ht="14.25" customHeight="1" x14ac:dyDescent="0.4">
      <c r="A941" s="423" t="s">
        <v>523</v>
      </c>
      <c r="B941" s="424"/>
      <c r="C941" s="424"/>
      <c r="D941" s="424"/>
      <c r="E941" s="424"/>
      <c r="F941" s="424"/>
      <c r="G941" s="424"/>
      <c r="H941" s="424"/>
      <c r="I941" s="424"/>
      <c r="J941" s="425"/>
      <c r="K941" s="195"/>
      <c r="L941" s="110" t="s">
        <v>153</v>
      </c>
      <c r="M941" s="111" t="s">
        <v>174</v>
      </c>
    </row>
    <row r="942" spans="1:13" x14ac:dyDescent="0.4">
      <c r="A942" s="225">
        <f>G937</f>
        <v>208</v>
      </c>
      <c r="B942" s="433"/>
      <c r="C942" s="433"/>
      <c r="D942" s="433"/>
      <c r="E942" s="433"/>
      <c r="F942" s="433"/>
      <c r="G942" s="433"/>
      <c r="H942" s="433"/>
      <c r="I942" s="433"/>
      <c r="J942" s="434"/>
      <c r="K942" s="208"/>
      <c r="L942" s="112"/>
      <c r="M942" s="113"/>
    </row>
    <row r="943" spans="1:13" ht="13.2" thickBot="1" x14ac:dyDescent="0.45">
      <c r="A943" s="226">
        <f>G938</f>
        <v>209</v>
      </c>
      <c r="B943" s="435"/>
      <c r="C943" s="435"/>
      <c r="D943" s="435"/>
      <c r="E943" s="435"/>
      <c r="F943" s="435"/>
      <c r="G943" s="435"/>
      <c r="H943" s="435"/>
      <c r="I943" s="435"/>
      <c r="J943" s="436"/>
      <c r="K943" s="208"/>
      <c r="L943" s="114"/>
      <c r="M943" s="115"/>
    </row>
    <row r="944" spans="1:13" s="16" customFormat="1" ht="6" customHeight="1" thickBot="1" x14ac:dyDescent="0.45"/>
    <row r="945" spans="1:13" s="16" customFormat="1" ht="13.2" thickBot="1" x14ac:dyDescent="0.45">
      <c r="A945" s="426" t="s">
        <v>121</v>
      </c>
      <c r="B945" s="427"/>
      <c r="C945" s="427"/>
      <c r="D945" s="427"/>
      <c r="E945" s="428"/>
      <c r="F945" s="188"/>
      <c r="G945" s="429" t="s">
        <v>122</v>
      </c>
      <c r="H945" s="430"/>
      <c r="I945" s="431">
        <f>E948+E974+E998</f>
        <v>68</v>
      </c>
      <c r="J945" s="432"/>
      <c r="K945" s="39"/>
      <c r="L945" s="239" t="s">
        <v>291</v>
      </c>
      <c r="M945" s="259">
        <f>L959+L984+L1000</f>
        <v>62.239999999999995</v>
      </c>
    </row>
    <row r="946" spans="1:13" s="16" customFormat="1" ht="24.75" customHeight="1" x14ac:dyDescent="0.4">
      <c r="A946" s="420" t="s">
        <v>12</v>
      </c>
      <c r="B946" s="421"/>
      <c r="C946" s="421"/>
      <c r="D946" s="421"/>
      <c r="E946" s="422"/>
      <c r="F946" s="78"/>
      <c r="G946" s="420" t="s">
        <v>13</v>
      </c>
      <c r="H946" s="421"/>
      <c r="I946" s="421"/>
      <c r="J946" s="422"/>
      <c r="L946" s="286" t="s">
        <v>482</v>
      </c>
      <c r="M946" s="287"/>
    </row>
    <row r="947" spans="1:13" s="16" customFormat="1" ht="25.2" x14ac:dyDescent="0.4">
      <c r="A947" s="254" t="s">
        <v>20</v>
      </c>
      <c r="B947" s="53" t="s">
        <v>0</v>
      </c>
      <c r="C947" s="238" t="s">
        <v>7</v>
      </c>
      <c r="D947" s="257" t="s">
        <v>1</v>
      </c>
      <c r="E947" s="54" t="s">
        <v>6</v>
      </c>
      <c r="G947" s="55" t="s">
        <v>8</v>
      </c>
      <c r="H947" s="5" t="s">
        <v>9</v>
      </c>
      <c r="I947" s="221" t="s">
        <v>10</v>
      </c>
      <c r="J947" s="240" t="s">
        <v>11</v>
      </c>
      <c r="L947" s="254" t="s">
        <v>2</v>
      </c>
      <c r="M947" s="240" t="s">
        <v>3</v>
      </c>
    </row>
    <row r="948" spans="1:13" ht="53.25" customHeight="1" x14ac:dyDescent="0.4">
      <c r="A948" s="411">
        <v>10.1</v>
      </c>
      <c r="B948" s="56" t="s">
        <v>80</v>
      </c>
      <c r="C948" s="299" t="s">
        <v>123</v>
      </c>
      <c r="D948" s="299" t="s">
        <v>383</v>
      </c>
      <c r="E948" s="414">
        <v>48</v>
      </c>
      <c r="F948" s="39"/>
      <c r="G948" s="225">
        <v>210</v>
      </c>
      <c r="H948" s="6" t="s">
        <v>453</v>
      </c>
      <c r="I948" s="172">
        <f t="shared" ref="I948:I958" si="95">J948*$E$948</f>
        <v>0.96</v>
      </c>
      <c r="J948" s="14">
        <v>0.02</v>
      </c>
      <c r="K948" s="102"/>
      <c r="L948" s="173">
        <f t="shared" ref="L948:L958" si="96">M948*$E$948</f>
        <v>0.96</v>
      </c>
      <c r="M948" s="11">
        <v>0.02</v>
      </c>
    </row>
    <row r="949" spans="1:13" ht="25.2" x14ac:dyDescent="0.4">
      <c r="A949" s="412"/>
      <c r="B949" s="58" t="s">
        <v>21</v>
      </c>
      <c r="C949" s="300"/>
      <c r="D949" s="300"/>
      <c r="E949" s="414"/>
      <c r="F949" s="39"/>
      <c r="G949" s="225">
        <v>211</v>
      </c>
      <c r="H949" s="6" t="s">
        <v>262</v>
      </c>
      <c r="I949" s="172">
        <f t="shared" si="95"/>
        <v>0.96</v>
      </c>
      <c r="J949" s="14">
        <v>0.02</v>
      </c>
      <c r="K949" s="102"/>
      <c r="L949" s="173">
        <f t="shared" si="96"/>
        <v>0.48</v>
      </c>
      <c r="M949" s="11">
        <v>0.01</v>
      </c>
    </row>
    <row r="950" spans="1:13" ht="25.2" x14ac:dyDescent="0.4">
      <c r="A950" s="412"/>
      <c r="B950" s="305" t="s">
        <v>330</v>
      </c>
      <c r="C950" s="300"/>
      <c r="D950" s="300"/>
      <c r="E950" s="414"/>
      <c r="F950" s="39"/>
      <c r="G950" s="225">
        <v>212</v>
      </c>
      <c r="H950" s="223" t="s">
        <v>558</v>
      </c>
      <c r="I950" s="172">
        <f t="shared" si="95"/>
        <v>12</v>
      </c>
      <c r="J950" s="14">
        <v>0.25</v>
      </c>
      <c r="K950" s="102"/>
      <c r="L950" s="173">
        <f t="shared" si="96"/>
        <v>7.1999999999999993</v>
      </c>
      <c r="M950" s="11">
        <v>0.15</v>
      </c>
    </row>
    <row r="951" spans="1:13" x14ac:dyDescent="0.4">
      <c r="A951" s="412"/>
      <c r="B951" s="305"/>
      <c r="C951" s="300"/>
      <c r="D951" s="300"/>
      <c r="E951" s="414"/>
      <c r="F951" s="39"/>
      <c r="G951" s="225">
        <v>213</v>
      </c>
      <c r="H951" s="223" t="s">
        <v>454</v>
      </c>
      <c r="I951" s="172">
        <f t="shared" si="95"/>
        <v>4.8000000000000007</v>
      </c>
      <c r="J951" s="14">
        <v>0.1</v>
      </c>
      <c r="K951" s="102"/>
      <c r="L951" s="173">
        <f t="shared" si="96"/>
        <v>4.8000000000000007</v>
      </c>
      <c r="M951" s="11">
        <v>0.1</v>
      </c>
    </row>
    <row r="952" spans="1:13" x14ac:dyDescent="0.4">
      <c r="A952" s="412"/>
      <c r="B952" s="305"/>
      <c r="C952" s="300"/>
      <c r="D952" s="300"/>
      <c r="E952" s="414"/>
      <c r="F952" s="39"/>
      <c r="G952" s="225">
        <v>214</v>
      </c>
      <c r="H952" s="223" t="s">
        <v>455</v>
      </c>
      <c r="I952" s="172">
        <f t="shared" si="95"/>
        <v>4.8000000000000007</v>
      </c>
      <c r="J952" s="14">
        <v>0.1</v>
      </c>
      <c r="K952" s="102"/>
      <c r="L952" s="173">
        <f t="shared" si="96"/>
        <v>4.8000000000000007</v>
      </c>
      <c r="M952" s="11">
        <v>0.1</v>
      </c>
    </row>
    <row r="953" spans="1:13" ht="45" customHeight="1" x14ac:dyDescent="0.4">
      <c r="A953" s="412"/>
      <c r="B953" s="305"/>
      <c r="C953" s="300"/>
      <c r="D953" s="300"/>
      <c r="E953" s="414"/>
      <c r="F953" s="39"/>
      <c r="G953" s="225">
        <v>215</v>
      </c>
      <c r="H953" s="223" t="s">
        <v>548</v>
      </c>
      <c r="I953" s="172">
        <f t="shared" si="95"/>
        <v>7.68</v>
      </c>
      <c r="J953" s="14">
        <v>0.16</v>
      </c>
      <c r="K953" s="102"/>
      <c r="L953" s="173">
        <f t="shared" si="96"/>
        <v>7.68</v>
      </c>
      <c r="M953" s="11">
        <v>0.16</v>
      </c>
    </row>
    <row r="954" spans="1:13" ht="37.799999999999997" x14ac:dyDescent="0.4">
      <c r="A954" s="412"/>
      <c r="B954" s="305"/>
      <c r="C954" s="300"/>
      <c r="D954" s="300"/>
      <c r="E954" s="414"/>
      <c r="F954" s="39"/>
      <c r="G954" s="225">
        <v>216</v>
      </c>
      <c r="H954" s="223" t="s">
        <v>549</v>
      </c>
      <c r="I954" s="172">
        <f t="shared" si="95"/>
        <v>2.88</v>
      </c>
      <c r="J954" s="14">
        <v>0.06</v>
      </c>
      <c r="K954" s="102"/>
      <c r="L954" s="173">
        <f t="shared" si="96"/>
        <v>2.88</v>
      </c>
      <c r="M954" s="11">
        <v>0.06</v>
      </c>
    </row>
    <row r="955" spans="1:13" x14ac:dyDescent="0.4">
      <c r="A955" s="412"/>
      <c r="B955" s="305"/>
      <c r="C955" s="300"/>
      <c r="D955" s="300"/>
      <c r="E955" s="414"/>
      <c r="F955" s="39"/>
      <c r="G955" s="225">
        <v>217</v>
      </c>
      <c r="H955" s="223" t="s">
        <v>551</v>
      </c>
      <c r="I955" s="172">
        <f t="shared" si="95"/>
        <v>4.8000000000000007</v>
      </c>
      <c r="J955" s="14">
        <v>0.1</v>
      </c>
      <c r="K955" s="102"/>
      <c r="L955" s="173">
        <f t="shared" si="96"/>
        <v>4.8000000000000007</v>
      </c>
      <c r="M955" s="11">
        <v>0.1</v>
      </c>
    </row>
    <row r="956" spans="1:13" ht="69.75" customHeight="1" x14ac:dyDescent="0.4">
      <c r="A956" s="412"/>
      <c r="B956" s="305"/>
      <c r="C956" s="300"/>
      <c r="D956" s="300"/>
      <c r="E956" s="414"/>
      <c r="F956" s="39"/>
      <c r="G956" s="225">
        <v>218</v>
      </c>
      <c r="H956" s="223" t="s">
        <v>263</v>
      </c>
      <c r="I956" s="172">
        <f t="shared" si="95"/>
        <v>7.68</v>
      </c>
      <c r="J956" s="14">
        <v>0.16</v>
      </c>
      <c r="K956" s="102"/>
      <c r="L956" s="173">
        <f t="shared" si="96"/>
        <v>7.68</v>
      </c>
      <c r="M956" s="11">
        <v>0.16</v>
      </c>
    </row>
    <row r="957" spans="1:13" x14ac:dyDescent="0.4">
      <c r="A957" s="412"/>
      <c r="B957" s="305"/>
      <c r="C957" s="230"/>
      <c r="D957" s="230"/>
      <c r="E957" s="414"/>
      <c r="F957" s="39"/>
      <c r="G957" s="225">
        <v>219</v>
      </c>
      <c r="H957" s="223" t="s">
        <v>510</v>
      </c>
      <c r="I957" s="172">
        <f t="shared" si="95"/>
        <v>0.48</v>
      </c>
      <c r="J957" s="14">
        <v>0.01</v>
      </c>
      <c r="K957" s="102"/>
      <c r="L957" s="173">
        <f t="shared" si="96"/>
        <v>0.48</v>
      </c>
      <c r="M957" s="11">
        <v>0.01</v>
      </c>
    </row>
    <row r="958" spans="1:13" ht="25.2" x14ac:dyDescent="0.4">
      <c r="A958" s="412"/>
      <c r="B958" s="305"/>
      <c r="C958" s="299" t="s">
        <v>124</v>
      </c>
      <c r="D958" s="299" t="s">
        <v>374</v>
      </c>
      <c r="E958" s="414"/>
      <c r="F958" s="39"/>
      <c r="G958" s="225">
        <v>220</v>
      </c>
      <c r="H958" s="223" t="s">
        <v>456</v>
      </c>
      <c r="I958" s="172">
        <f t="shared" si="95"/>
        <v>0.96</v>
      </c>
      <c r="J958" s="14">
        <v>0.02</v>
      </c>
      <c r="K958" s="102"/>
      <c r="L958" s="173">
        <f t="shared" si="96"/>
        <v>0.48</v>
      </c>
      <c r="M958" s="11">
        <v>0.01</v>
      </c>
    </row>
    <row r="959" spans="1:13" ht="13.2" thickBot="1" x14ac:dyDescent="0.45">
      <c r="A959" s="413"/>
      <c r="B959" s="306"/>
      <c r="C959" s="301"/>
      <c r="D959" s="301"/>
      <c r="E959" s="415"/>
      <c r="F959" s="39"/>
      <c r="G959" s="318" t="s">
        <v>14</v>
      </c>
      <c r="H959" s="319"/>
      <c r="I959" s="180">
        <f>SUM(I948:I958)</f>
        <v>47.999999999999993</v>
      </c>
      <c r="J959" s="79">
        <f>SUM(J948:J958)</f>
        <v>1</v>
      </c>
      <c r="K959" s="39"/>
      <c r="L959" s="181">
        <f>SUM(L948:L958)</f>
        <v>42.239999999999995</v>
      </c>
      <c r="M959" s="79">
        <f>SUM(M948:M958)</f>
        <v>0.88000000000000012</v>
      </c>
    </row>
    <row r="960" spans="1:13" s="16" customFormat="1" ht="6" customHeight="1" thickBot="1" x14ac:dyDescent="0.45">
      <c r="A960" s="94"/>
      <c r="B960" s="95"/>
      <c r="C960" s="94"/>
      <c r="D960" s="105"/>
      <c r="E960" s="94"/>
      <c r="F960" s="39"/>
      <c r="G960" s="96"/>
      <c r="H960" s="96"/>
      <c r="I960" s="97"/>
      <c r="J960" s="98"/>
      <c r="K960" s="39"/>
      <c r="L960" s="97"/>
      <c r="M960" s="99"/>
    </row>
    <row r="961" spans="1:13" s="16" customFormat="1" ht="13.5" customHeight="1" x14ac:dyDescent="0.4">
      <c r="A961" s="423" t="s">
        <v>523</v>
      </c>
      <c r="B961" s="424"/>
      <c r="C961" s="424"/>
      <c r="D961" s="424"/>
      <c r="E961" s="424"/>
      <c r="F961" s="424"/>
      <c r="G961" s="424"/>
      <c r="H961" s="424"/>
      <c r="I961" s="424"/>
      <c r="J961" s="425"/>
      <c r="K961" s="195"/>
      <c r="L961" s="110" t="s">
        <v>153</v>
      </c>
      <c r="M961" s="111" t="s">
        <v>174</v>
      </c>
    </row>
    <row r="962" spans="1:13" x14ac:dyDescent="0.4">
      <c r="A962" s="225">
        <f t="shared" ref="A962:A972" si="97">G948</f>
        <v>210</v>
      </c>
      <c r="B962" s="433"/>
      <c r="C962" s="433"/>
      <c r="D962" s="433"/>
      <c r="E962" s="433"/>
      <c r="F962" s="433"/>
      <c r="G962" s="433"/>
      <c r="H962" s="433"/>
      <c r="I962" s="433"/>
      <c r="J962" s="434"/>
      <c r="K962" s="196"/>
      <c r="L962" s="112"/>
      <c r="M962" s="113"/>
    </row>
    <row r="963" spans="1:13" x14ac:dyDescent="0.4">
      <c r="A963" s="225">
        <f t="shared" si="97"/>
        <v>211</v>
      </c>
      <c r="B963" s="433"/>
      <c r="C963" s="433"/>
      <c r="D963" s="433"/>
      <c r="E963" s="433"/>
      <c r="F963" s="433"/>
      <c r="G963" s="433"/>
      <c r="H963" s="433"/>
      <c r="I963" s="433"/>
      <c r="J963" s="434"/>
      <c r="K963" s="196"/>
      <c r="L963" s="112"/>
      <c r="M963" s="113"/>
    </row>
    <row r="964" spans="1:13" x14ac:dyDescent="0.4">
      <c r="A964" s="225">
        <f t="shared" si="97"/>
        <v>212</v>
      </c>
      <c r="B964" s="433"/>
      <c r="C964" s="433"/>
      <c r="D964" s="433"/>
      <c r="E964" s="433"/>
      <c r="F964" s="433"/>
      <c r="G964" s="433"/>
      <c r="H964" s="433"/>
      <c r="I964" s="433"/>
      <c r="J964" s="434"/>
      <c r="K964" s="196"/>
      <c r="L964" s="112"/>
      <c r="M964" s="113"/>
    </row>
    <row r="965" spans="1:13" x14ac:dyDescent="0.4">
      <c r="A965" s="225">
        <f t="shared" si="97"/>
        <v>213</v>
      </c>
      <c r="B965" s="433"/>
      <c r="C965" s="433"/>
      <c r="D965" s="433"/>
      <c r="E965" s="433"/>
      <c r="F965" s="433"/>
      <c r="G965" s="433"/>
      <c r="H965" s="433"/>
      <c r="I965" s="433"/>
      <c r="J965" s="434"/>
      <c r="K965" s="196"/>
      <c r="L965" s="112"/>
      <c r="M965" s="113"/>
    </row>
    <row r="966" spans="1:13" x14ac:dyDescent="0.4">
      <c r="A966" s="225">
        <f t="shared" si="97"/>
        <v>214</v>
      </c>
      <c r="B966" s="433"/>
      <c r="C966" s="433"/>
      <c r="D966" s="433"/>
      <c r="E966" s="433"/>
      <c r="F966" s="433"/>
      <c r="G966" s="433"/>
      <c r="H966" s="433"/>
      <c r="I966" s="433"/>
      <c r="J966" s="434"/>
      <c r="K966" s="196"/>
      <c r="L966" s="112"/>
      <c r="M966" s="113"/>
    </row>
    <row r="967" spans="1:13" x14ac:dyDescent="0.4">
      <c r="A967" s="225">
        <f t="shared" si="97"/>
        <v>215</v>
      </c>
      <c r="B967" s="433"/>
      <c r="C967" s="433"/>
      <c r="D967" s="433"/>
      <c r="E967" s="433"/>
      <c r="F967" s="433"/>
      <c r="G967" s="433"/>
      <c r="H967" s="433"/>
      <c r="I967" s="433"/>
      <c r="J967" s="434"/>
      <c r="K967" s="196"/>
      <c r="L967" s="112"/>
      <c r="M967" s="113"/>
    </row>
    <row r="968" spans="1:13" x14ac:dyDescent="0.4">
      <c r="A968" s="225">
        <f t="shared" si="97"/>
        <v>216</v>
      </c>
      <c r="B968" s="433"/>
      <c r="C968" s="433"/>
      <c r="D968" s="433"/>
      <c r="E968" s="433"/>
      <c r="F968" s="433"/>
      <c r="G968" s="433"/>
      <c r="H968" s="433"/>
      <c r="I968" s="433"/>
      <c r="J968" s="434"/>
      <c r="K968" s="196"/>
      <c r="L968" s="112"/>
      <c r="M968" s="113"/>
    </row>
    <row r="969" spans="1:13" x14ac:dyDescent="0.4">
      <c r="A969" s="225">
        <f t="shared" si="97"/>
        <v>217</v>
      </c>
      <c r="B969" s="433"/>
      <c r="C969" s="433"/>
      <c r="D969" s="433"/>
      <c r="E969" s="433"/>
      <c r="F969" s="433"/>
      <c r="G969" s="433"/>
      <c r="H969" s="433"/>
      <c r="I969" s="433"/>
      <c r="J969" s="434"/>
      <c r="K969" s="196"/>
      <c r="L969" s="112"/>
      <c r="M969" s="113"/>
    </row>
    <row r="970" spans="1:13" x14ac:dyDescent="0.4">
      <c r="A970" s="225">
        <f t="shared" si="97"/>
        <v>218</v>
      </c>
      <c r="B970" s="433"/>
      <c r="C970" s="433"/>
      <c r="D970" s="433"/>
      <c r="E970" s="433"/>
      <c r="F970" s="433"/>
      <c r="G970" s="433"/>
      <c r="H970" s="433"/>
      <c r="I970" s="433"/>
      <c r="J970" s="434"/>
      <c r="K970" s="196"/>
      <c r="L970" s="112"/>
      <c r="M970" s="113"/>
    </row>
    <row r="971" spans="1:13" x14ac:dyDescent="0.4">
      <c r="A971" s="225">
        <f t="shared" si="97"/>
        <v>219</v>
      </c>
      <c r="B971" s="433"/>
      <c r="C971" s="433"/>
      <c r="D971" s="433"/>
      <c r="E971" s="433"/>
      <c r="F971" s="433"/>
      <c r="G971" s="433"/>
      <c r="H971" s="433"/>
      <c r="I971" s="433"/>
      <c r="J971" s="434"/>
      <c r="K971" s="196"/>
      <c r="L971" s="112"/>
      <c r="M971" s="113"/>
    </row>
    <row r="972" spans="1:13" ht="13.2" thickBot="1" x14ac:dyDescent="0.45">
      <c r="A972" s="226">
        <f t="shared" si="97"/>
        <v>220</v>
      </c>
      <c r="B972" s="435"/>
      <c r="C972" s="435"/>
      <c r="D972" s="435"/>
      <c r="E972" s="435"/>
      <c r="F972" s="435"/>
      <c r="G972" s="435"/>
      <c r="H972" s="435"/>
      <c r="I972" s="435"/>
      <c r="J972" s="436"/>
      <c r="K972" s="196"/>
      <c r="L972" s="114"/>
      <c r="M972" s="115"/>
    </row>
    <row r="973" spans="1:13" s="16" customFormat="1" ht="6" customHeight="1" thickBot="1" x14ac:dyDescent="0.45">
      <c r="A973" s="94"/>
      <c r="B973" s="95"/>
      <c r="C973" s="94"/>
      <c r="D973" s="105"/>
      <c r="E973" s="94"/>
      <c r="F973" s="39"/>
      <c r="G973" s="96"/>
      <c r="H973" s="96"/>
      <c r="I973" s="97"/>
      <c r="J973" s="98"/>
      <c r="K973" s="39"/>
      <c r="L973" s="97"/>
      <c r="M973" s="99"/>
    </row>
    <row r="974" spans="1:13" ht="25.2" x14ac:dyDescent="0.4">
      <c r="A974" s="392">
        <v>10.199999999999999</v>
      </c>
      <c r="B974" s="104" t="s">
        <v>125</v>
      </c>
      <c r="C974" s="348" t="s">
        <v>127</v>
      </c>
      <c r="D974" s="347" t="s">
        <v>550</v>
      </c>
      <c r="E974" s="416">
        <v>14</v>
      </c>
      <c r="F974" s="16"/>
      <c r="G974" s="224">
        <v>221</v>
      </c>
      <c r="H974" s="13" t="s">
        <v>469</v>
      </c>
      <c r="I974" s="176">
        <f>J974*$E$974</f>
        <v>1.9600000000000002</v>
      </c>
      <c r="J974" s="1">
        <v>0.14000000000000001</v>
      </c>
      <c r="K974" s="211"/>
      <c r="L974" s="177">
        <f>M974*$E$974</f>
        <v>1.9600000000000002</v>
      </c>
      <c r="M974" s="9">
        <v>0.14000000000000001</v>
      </c>
    </row>
    <row r="975" spans="1:13" x14ac:dyDescent="0.4">
      <c r="A975" s="465"/>
      <c r="B975" s="58" t="s">
        <v>21</v>
      </c>
      <c r="C975" s="349"/>
      <c r="D975" s="300"/>
      <c r="E975" s="466"/>
      <c r="F975" s="16"/>
      <c r="G975" s="243">
        <v>222</v>
      </c>
      <c r="H975" s="6" t="s">
        <v>458</v>
      </c>
      <c r="I975" s="172">
        <f t="shared" ref="I975:I982" si="98">J975*$E$974</f>
        <v>0.98000000000000009</v>
      </c>
      <c r="J975" s="159">
        <v>7.0000000000000007E-2</v>
      </c>
      <c r="K975" s="211"/>
      <c r="L975" s="173">
        <f t="shared" ref="L975:L982" si="99">M975*$E$974</f>
        <v>0.98000000000000009</v>
      </c>
      <c r="M975" s="160">
        <v>7.0000000000000007E-2</v>
      </c>
    </row>
    <row r="976" spans="1:13" x14ac:dyDescent="0.4">
      <c r="A976" s="465"/>
      <c r="B976" s="284" t="s">
        <v>126</v>
      </c>
      <c r="C976" s="349"/>
      <c r="D976" s="300"/>
      <c r="E976" s="466"/>
      <c r="F976" s="16"/>
      <c r="G976" s="243">
        <v>223</v>
      </c>
      <c r="H976" s="6" t="s">
        <v>468</v>
      </c>
      <c r="I976" s="172">
        <f t="shared" si="98"/>
        <v>0.98000000000000009</v>
      </c>
      <c r="J976" s="159">
        <v>7.0000000000000007E-2</v>
      </c>
      <c r="K976" s="211"/>
      <c r="L976" s="173">
        <f t="shared" si="99"/>
        <v>0.98000000000000009</v>
      </c>
      <c r="M976" s="160">
        <v>7.0000000000000007E-2</v>
      </c>
    </row>
    <row r="977" spans="1:13" ht="16.5" customHeight="1" x14ac:dyDescent="0.4">
      <c r="A977" s="393"/>
      <c r="B977" s="284"/>
      <c r="C977" s="349"/>
      <c r="D977" s="300"/>
      <c r="E977" s="417"/>
      <c r="F977" s="16"/>
      <c r="G977" s="243">
        <v>224</v>
      </c>
      <c r="H977" s="77" t="s">
        <v>467</v>
      </c>
      <c r="I977" s="172">
        <f t="shared" si="98"/>
        <v>0.98000000000000009</v>
      </c>
      <c r="J977" s="2">
        <v>7.0000000000000007E-2</v>
      </c>
      <c r="K977" s="211"/>
      <c r="L977" s="173">
        <f t="shared" si="99"/>
        <v>0.98000000000000009</v>
      </c>
      <c r="M977" s="10">
        <v>7.0000000000000007E-2</v>
      </c>
    </row>
    <row r="978" spans="1:13" ht="27" customHeight="1" x14ac:dyDescent="0.4">
      <c r="A978" s="393"/>
      <c r="B978" s="284"/>
      <c r="C978" s="349"/>
      <c r="D978" s="300"/>
      <c r="E978" s="417"/>
      <c r="F978" s="16"/>
      <c r="G978" s="243">
        <v>225</v>
      </c>
      <c r="H978" s="77" t="s">
        <v>466</v>
      </c>
      <c r="I978" s="172">
        <f t="shared" si="98"/>
        <v>3.01</v>
      </c>
      <c r="J978" s="2">
        <v>0.215</v>
      </c>
      <c r="K978" s="211"/>
      <c r="L978" s="173">
        <f t="shared" si="99"/>
        <v>3.01</v>
      </c>
      <c r="M978" s="10">
        <v>0.215</v>
      </c>
    </row>
    <row r="979" spans="1:13" ht="16.5" customHeight="1" x14ac:dyDescent="0.4">
      <c r="A979" s="393"/>
      <c r="B979" s="284"/>
      <c r="C979" s="349"/>
      <c r="D979" s="300"/>
      <c r="E979" s="417"/>
      <c r="F979" s="16"/>
      <c r="G979" s="243">
        <v>226</v>
      </c>
      <c r="H979" s="77" t="s">
        <v>463</v>
      </c>
      <c r="I979" s="172">
        <f t="shared" si="98"/>
        <v>1.1200000000000001</v>
      </c>
      <c r="J979" s="2">
        <v>0.08</v>
      </c>
      <c r="K979" s="211"/>
      <c r="L979" s="173">
        <f t="shared" si="99"/>
        <v>1.1200000000000001</v>
      </c>
      <c r="M979" s="10">
        <v>0.08</v>
      </c>
    </row>
    <row r="980" spans="1:13" ht="16.5" customHeight="1" x14ac:dyDescent="0.4">
      <c r="A980" s="393"/>
      <c r="B980" s="284"/>
      <c r="C980" s="349"/>
      <c r="D980" s="300"/>
      <c r="E980" s="417"/>
      <c r="F980" s="16"/>
      <c r="G980" s="243">
        <v>227</v>
      </c>
      <c r="H980" s="77" t="s">
        <v>464</v>
      </c>
      <c r="I980" s="172">
        <f t="shared" si="98"/>
        <v>0.98000000000000009</v>
      </c>
      <c r="J980" s="2">
        <v>7.0000000000000007E-2</v>
      </c>
      <c r="K980" s="211"/>
      <c r="L980" s="173">
        <f t="shared" si="99"/>
        <v>0.98000000000000009</v>
      </c>
      <c r="M980" s="10">
        <v>7.0000000000000007E-2</v>
      </c>
    </row>
    <row r="981" spans="1:13" ht="16.5" customHeight="1" x14ac:dyDescent="0.4">
      <c r="A981" s="393"/>
      <c r="B981" s="284"/>
      <c r="C981" s="349"/>
      <c r="D981" s="300"/>
      <c r="E981" s="417"/>
      <c r="F981" s="16"/>
      <c r="G981" s="243">
        <v>228</v>
      </c>
      <c r="H981" s="77" t="s">
        <v>465</v>
      </c>
      <c r="I981" s="172">
        <f t="shared" si="98"/>
        <v>0.98000000000000009</v>
      </c>
      <c r="J981" s="2">
        <v>7.0000000000000007E-2</v>
      </c>
      <c r="K981" s="211"/>
      <c r="L981" s="173">
        <f t="shared" si="99"/>
        <v>0.98000000000000009</v>
      </c>
      <c r="M981" s="10">
        <v>7.0000000000000007E-2</v>
      </c>
    </row>
    <row r="982" spans="1:13" ht="27.75" customHeight="1" x14ac:dyDescent="0.4">
      <c r="A982" s="393"/>
      <c r="B982" s="284"/>
      <c r="C982" s="349"/>
      <c r="D982" s="300"/>
      <c r="E982" s="417"/>
      <c r="F982" s="16"/>
      <c r="G982" s="243">
        <v>229</v>
      </c>
      <c r="H982" s="6" t="s">
        <v>457</v>
      </c>
      <c r="I982" s="172">
        <f t="shared" si="98"/>
        <v>0.98000000000000009</v>
      </c>
      <c r="J982" s="2">
        <v>7.0000000000000007E-2</v>
      </c>
      <c r="K982" s="211"/>
      <c r="L982" s="173">
        <f t="shared" si="99"/>
        <v>0.98000000000000009</v>
      </c>
      <c r="M982" s="10">
        <v>7.0000000000000007E-2</v>
      </c>
    </row>
    <row r="983" spans="1:13" ht="38.25" customHeight="1" x14ac:dyDescent="0.4">
      <c r="A983" s="393"/>
      <c r="B983" s="284"/>
      <c r="C983" s="349"/>
      <c r="D983" s="300"/>
      <c r="E983" s="417"/>
      <c r="F983" s="16"/>
      <c r="G983" s="243">
        <v>230</v>
      </c>
      <c r="H983" s="6" t="s">
        <v>626</v>
      </c>
      <c r="I983" s="172">
        <f>J983*$E$974</f>
        <v>2.0299999999999998</v>
      </c>
      <c r="J983" s="2">
        <v>0.14499999999999999</v>
      </c>
      <c r="K983" s="211"/>
      <c r="L983" s="173">
        <f>M983*$E$974</f>
        <v>2.0299999999999998</v>
      </c>
      <c r="M983" s="10">
        <v>0.14499999999999999</v>
      </c>
    </row>
    <row r="984" spans="1:13" ht="17.25" customHeight="1" thickBot="1" x14ac:dyDescent="0.45">
      <c r="A984" s="394"/>
      <c r="B984" s="285"/>
      <c r="C984" s="439"/>
      <c r="D984" s="301"/>
      <c r="E984" s="418"/>
      <c r="F984" s="16"/>
      <c r="G984" s="318" t="s">
        <v>14</v>
      </c>
      <c r="H984" s="319"/>
      <c r="I984" s="174">
        <f>SUM(I974:I983)</f>
        <v>14.000000000000002</v>
      </c>
      <c r="J984" s="4">
        <f>SUM(J974:J983)</f>
        <v>1.0000000000000002</v>
      </c>
      <c r="K984" s="16"/>
      <c r="L984" s="175">
        <f>SUM(L974:L983)</f>
        <v>14.000000000000002</v>
      </c>
      <c r="M984" s="4">
        <f>SUM(M974:M983)</f>
        <v>1.0000000000000002</v>
      </c>
    </row>
    <row r="985" spans="1:13" s="16" customFormat="1" ht="6" customHeight="1" thickBot="1" x14ac:dyDescent="0.45">
      <c r="A985" s="102"/>
      <c r="B985" s="95"/>
      <c r="C985" s="102"/>
      <c r="D985" s="105"/>
      <c r="E985" s="102"/>
      <c r="G985" s="96"/>
      <c r="H985" s="96"/>
      <c r="I985" s="107"/>
      <c r="J985" s="108"/>
      <c r="L985" s="118"/>
      <c r="M985" s="153"/>
    </row>
    <row r="986" spans="1:13" s="16" customFormat="1" ht="14.25" customHeight="1" x14ac:dyDescent="0.4">
      <c r="A986" s="423" t="s">
        <v>523</v>
      </c>
      <c r="B986" s="424"/>
      <c r="C986" s="424"/>
      <c r="D986" s="424"/>
      <c r="E986" s="424"/>
      <c r="F986" s="424"/>
      <c r="G986" s="424"/>
      <c r="H986" s="424"/>
      <c r="I986" s="424"/>
      <c r="J986" s="425"/>
      <c r="K986" s="195"/>
      <c r="L986" s="110" t="s">
        <v>153</v>
      </c>
      <c r="M986" s="111" t="s">
        <v>174</v>
      </c>
    </row>
    <row r="987" spans="1:13" x14ac:dyDescent="0.4">
      <c r="A987" s="225">
        <f>G974</f>
        <v>221</v>
      </c>
      <c r="B987" s="433"/>
      <c r="C987" s="433"/>
      <c r="D987" s="433"/>
      <c r="E987" s="433"/>
      <c r="F987" s="433"/>
      <c r="G987" s="433"/>
      <c r="H987" s="433"/>
      <c r="I987" s="433"/>
      <c r="J987" s="434"/>
      <c r="K987" s="208"/>
      <c r="L987" s="112"/>
      <c r="M987" s="113"/>
    </row>
    <row r="988" spans="1:13" x14ac:dyDescent="0.4">
      <c r="A988" s="225">
        <f t="shared" ref="A988:A995" si="100">G975</f>
        <v>222</v>
      </c>
      <c r="B988" s="433"/>
      <c r="C988" s="433"/>
      <c r="D988" s="433"/>
      <c r="E988" s="433"/>
      <c r="F988" s="433"/>
      <c r="G988" s="433"/>
      <c r="H988" s="433"/>
      <c r="I988" s="433"/>
      <c r="J988" s="434"/>
      <c r="K988" s="208"/>
      <c r="L988" s="112"/>
      <c r="M988" s="113"/>
    </row>
    <row r="989" spans="1:13" x14ac:dyDescent="0.4">
      <c r="A989" s="225">
        <f t="shared" si="100"/>
        <v>223</v>
      </c>
      <c r="B989" s="433"/>
      <c r="C989" s="433"/>
      <c r="D989" s="433"/>
      <c r="E989" s="433"/>
      <c r="F989" s="433"/>
      <c r="G989" s="433"/>
      <c r="H989" s="433"/>
      <c r="I989" s="433"/>
      <c r="J989" s="434"/>
      <c r="K989" s="208"/>
      <c r="L989" s="112"/>
      <c r="M989" s="113"/>
    </row>
    <row r="990" spans="1:13" x14ac:dyDescent="0.4">
      <c r="A990" s="225">
        <f t="shared" si="100"/>
        <v>224</v>
      </c>
      <c r="B990" s="433"/>
      <c r="C990" s="433"/>
      <c r="D990" s="433"/>
      <c r="E990" s="433"/>
      <c r="F990" s="433"/>
      <c r="G990" s="433"/>
      <c r="H990" s="433"/>
      <c r="I990" s="433"/>
      <c r="J990" s="434"/>
      <c r="K990" s="208"/>
      <c r="L990" s="112"/>
      <c r="M990" s="113"/>
    </row>
    <row r="991" spans="1:13" x14ac:dyDescent="0.4">
      <c r="A991" s="225">
        <f t="shared" si="100"/>
        <v>225</v>
      </c>
      <c r="B991" s="433"/>
      <c r="C991" s="433"/>
      <c r="D991" s="433"/>
      <c r="E991" s="433"/>
      <c r="F991" s="433"/>
      <c r="G991" s="433"/>
      <c r="H991" s="433"/>
      <c r="I991" s="433"/>
      <c r="J991" s="434"/>
      <c r="K991" s="208"/>
      <c r="L991" s="112"/>
      <c r="M991" s="113"/>
    </row>
    <row r="992" spans="1:13" x14ac:dyDescent="0.4">
      <c r="A992" s="225">
        <f t="shared" si="100"/>
        <v>226</v>
      </c>
      <c r="B992" s="433"/>
      <c r="C992" s="433"/>
      <c r="D992" s="433"/>
      <c r="E992" s="433"/>
      <c r="F992" s="433"/>
      <c r="G992" s="433"/>
      <c r="H992" s="433"/>
      <c r="I992" s="433"/>
      <c r="J992" s="434"/>
      <c r="K992" s="208"/>
      <c r="L992" s="112"/>
      <c r="M992" s="113"/>
    </row>
    <row r="993" spans="1:13" x14ac:dyDescent="0.4">
      <c r="A993" s="225">
        <f t="shared" si="100"/>
        <v>227</v>
      </c>
      <c r="B993" s="433"/>
      <c r="C993" s="433"/>
      <c r="D993" s="433"/>
      <c r="E993" s="433"/>
      <c r="F993" s="433"/>
      <c r="G993" s="433"/>
      <c r="H993" s="433"/>
      <c r="I993" s="433"/>
      <c r="J993" s="434"/>
      <c r="K993" s="208"/>
      <c r="L993" s="112"/>
      <c r="M993" s="113"/>
    </row>
    <row r="994" spans="1:13" x14ac:dyDescent="0.4">
      <c r="A994" s="225">
        <f t="shared" si="100"/>
        <v>228</v>
      </c>
      <c r="B994" s="433"/>
      <c r="C994" s="433"/>
      <c r="D994" s="433"/>
      <c r="E994" s="433"/>
      <c r="F994" s="433"/>
      <c r="G994" s="433"/>
      <c r="H994" s="433"/>
      <c r="I994" s="433"/>
      <c r="J994" s="434"/>
      <c r="K994" s="208"/>
      <c r="L994" s="112"/>
      <c r="M994" s="113"/>
    </row>
    <row r="995" spans="1:13" x14ac:dyDescent="0.4">
      <c r="A995" s="225">
        <f t="shared" si="100"/>
        <v>229</v>
      </c>
      <c r="B995" s="433"/>
      <c r="C995" s="433"/>
      <c r="D995" s="433"/>
      <c r="E995" s="433"/>
      <c r="F995" s="433"/>
      <c r="G995" s="433"/>
      <c r="H995" s="433"/>
      <c r="I995" s="433"/>
      <c r="J995" s="434"/>
      <c r="K995" s="208"/>
      <c r="L995" s="112"/>
      <c r="M995" s="113"/>
    </row>
    <row r="996" spans="1:13" ht="13.2" thickBot="1" x14ac:dyDescent="0.45">
      <c r="A996" s="226">
        <f>G983</f>
        <v>230</v>
      </c>
      <c r="B996" s="435"/>
      <c r="C996" s="435"/>
      <c r="D996" s="435"/>
      <c r="E996" s="435"/>
      <c r="F996" s="435"/>
      <c r="G996" s="435"/>
      <c r="H996" s="435"/>
      <c r="I996" s="435"/>
      <c r="J996" s="436"/>
      <c r="K996" s="208"/>
      <c r="L996" s="114"/>
      <c r="M996" s="115"/>
    </row>
    <row r="997" spans="1:13" s="16" customFormat="1" ht="6" customHeight="1" thickBot="1" x14ac:dyDescent="0.45"/>
    <row r="998" spans="1:13" x14ac:dyDescent="0.4">
      <c r="A998" s="392">
        <v>10.3</v>
      </c>
      <c r="B998" s="104" t="s">
        <v>128</v>
      </c>
      <c r="C998" s="348" t="s">
        <v>129</v>
      </c>
      <c r="D998" s="347" t="s">
        <v>376</v>
      </c>
      <c r="E998" s="416">
        <v>6</v>
      </c>
      <c r="F998" s="16"/>
      <c r="G998" s="224">
        <v>231</v>
      </c>
      <c r="H998" s="13" t="s">
        <v>572</v>
      </c>
      <c r="I998" s="176">
        <f>J998*$E$998</f>
        <v>0.12</v>
      </c>
      <c r="J998" s="1">
        <v>0.02</v>
      </c>
      <c r="K998" s="211"/>
      <c r="L998" s="177">
        <f>M998*$E$998</f>
        <v>0.12</v>
      </c>
      <c r="M998" s="9">
        <v>0.02</v>
      </c>
    </row>
    <row r="999" spans="1:13" ht="25.2" x14ac:dyDescent="0.4">
      <c r="A999" s="393"/>
      <c r="B999" s="58" t="s">
        <v>21</v>
      </c>
      <c r="C999" s="349"/>
      <c r="D999" s="300"/>
      <c r="E999" s="417"/>
      <c r="F999" s="16"/>
      <c r="G999" s="225">
        <v>232</v>
      </c>
      <c r="H999" s="68" t="s">
        <v>239</v>
      </c>
      <c r="I999" s="172">
        <f>J999*$E$998</f>
        <v>5.88</v>
      </c>
      <c r="J999" s="2">
        <v>0.98</v>
      </c>
      <c r="K999" s="211"/>
      <c r="L999" s="173">
        <f>M999*$E$998</f>
        <v>5.88</v>
      </c>
      <c r="M999" s="10">
        <v>0.98</v>
      </c>
    </row>
    <row r="1000" spans="1:13" ht="25.8" thickBot="1" x14ac:dyDescent="0.45">
      <c r="A1000" s="394"/>
      <c r="B1000" s="236" t="s">
        <v>331</v>
      </c>
      <c r="C1000" s="439"/>
      <c r="D1000" s="301"/>
      <c r="E1000" s="418"/>
      <c r="F1000" s="16"/>
      <c r="G1000" s="318" t="s">
        <v>14</v>
      </c>
      <c r="H1000" s="319"/>
      <c r="I1000" s="174">
        <f>SUM(I998:I999)</f>
        <v>6</v>
      </c>
      <c r="J1000" s="4">
        <f>SUM(J998:J999)</f>
        <v>1</v>
      </c>
      <c r="K1000" s="16"/>
      <c r="L1000" s="175">
        <f>SUM(L998:L999)</f>
        <v>6</v>
      </c>
      <c r="M1000" s="4">
        <f>SUM(M998:M999)</f>
        <v>1</v>
      </c>
    </row>
    <row r="1001" spans="1:13" s="16" customFormat="1" ht="6" customHeight="1" thickBot="1" x14ac:dyDescent="0.45"/>
    <row r="1002" spans="1:13" s="16" customFormat="1" ht="14.25" customHeight="1" x14ac:dyDescent="0.4">
      <c r="A1002" s="423" t="s">
        <v>523</v>
      </c>
      <c r="B1002" s="424"/>
      <c r="C1002" s="424"/>
      <c r="D1002" s="424"/>
      <c r="E1002" s="424"/>
      <c r="F1002" s="424"/>
      <c r="G1002" s="424"/>
      <c r="H1002" s="424"/>
      <c r="I1002" s="424"/>
      <c r="J1002" s="425"/>
      <c r="K1002" s="195"/>
      <c r="L1002" s="110" t="s">
        <v>153</v>
      </c>
      <c r="M1002" s="111" t="s">
        <v>174</v>
      </c>
    </row>
    <row r="1003" spans="1:13" x14ac:dyDescent="0.4">
      <c r="A1003" s="225">
        <f>G998</f>
        <v>231</v>
      </c>
      <c r="B1003" s="433"/>
      <c r="C1003" s="433"/>
      <c r="D1003" s="433"/>
      <c r="E1003" s="433"/>
      <c r="F1003" s="433"/>
      <c r="G1003" s="433"/>
      <c r="H1003" s="433"/>
      <c r="I1003" s="433"/>
      <c r="J1003" s="434"/>
      <c r="K1003" s="208"/>
      <c r="L1003" s="112"/>
      <c r="M1003" s="113"/>
    </row>
    <row r="1004" spans="1:13" ht="13.2" thickBot="1" x14ac:dyDescent="0.45">
      <c r="A1004" s="226">
        <f>G999</f>
        <v>232</v>
      </c>
      <c r="B1004" s="435"/>
      <c r="C1004" s="435"/>
      <c r="D1004" s="435"/>
      <c r="E1004" s="435"/>
      <c r="F1004" s="435"/>
      <c r="G1004" s="435"/>
      <c r="H1004" s="435"/>
      <c r="I1004" s="435"/>
      <c r="J1004" s="436"/>
      <c r="K1004" s="208"/>
      <c r="L1004" s="114"/>
      <c r="M1004" s="115"/>
    </row>
    <row r="1005" spans="1:13" s="16" customFormat="1" ht="6" customHeight="1" thickBot="1" x14ac:dyDescent="0.45"/>
    <row r="1006" spans="1:13" s="16" customFormat="1" ht="13.2" thickBot="1" x14ac:dyDescent="0.45">
      <c r="A1006" s="426" t="s">
        <v>590</v>
      </c>
      <c r="B1006" s="427"/>
      <c r="C1006" s="427"/>
      <c r="D1006" s="427"/>
      <c r="E1006" s="428"/>
      <c r="F1006" s="188"/>
      <c r="G1006" s="429" t="s">
        <v>130</v>
      </c>
      <c r="H1006" s="430"/>
      <c r="I1006" s="431">
        <f>E1009+E1035+E1045+E1073</f>
        <v>84</v>
      </c>
      <c r="J1006" s="432"/>
      <c r="K1006" s="39"/>
      <c r="L1006" s="251" t="s">
        <v>291</v>
      </c>
      <c r="M1006" s="259">
        <f>L1020+L1038+L1057+L1078</f>
        <v>79.83959999999999</v>
      </c>
    </row>
    <row r="1007" spans="1:13" s="16" customFormat="1" ht="25.5" customHeight="1" x14ac:dyDescent="0.4">
      <c r="A1007" s="420" t="s">
        <v>12</v>
      </c>
      <c r="B1007" s="421"/>
      <c r="C1007" s="421"/>
      <c r="D1007" s="421"/>
      <c r="E1007" s="422"/>
      <c r="F1007" s="78"/>
      <c r="G1007" s="420" t="s">
        <v>13</v>
      </c>
      <c r="H1007" s="421"/>
      <c r="I1007" s="421"/>
      <c r="J1007" s="422"/>
      <c r="L1007" s="286" t="s">
        <v>482</v>
      </c>
      <c r="M1007" s="287"/>
    </row>
    <row r="1008" spans="1:13" s="16" customFormat="1" ht="25.2" x14ac:dyDescent="0.4">
      <c r="A1008" s="254" t="s">
        <v>20</v>
      </c>
      <c r="B1008" s="53" t="s">
        <v>0</v>
      </c>
      <c r="C1008" s="238" t="s">
        <v>7</v>
      </c>
      <c r="D1008" s="257" t="s">
        <v>1</v>
      </c>
      <c r="E1008" s="54" t="s">
        <v>6</v>
      </c>
      <c r="G1008" s="55" t="s">
        <v>8</v>
      </c>
      <c r="H1008" s="5" t="s">
        <v>9</v>
      </c>
      <c r="I1008" s="221" t="s">
        <v>10</v>
      </c>
      <c r="J1008" s="240" t="s">
        <v>11</v>
      </c>
      <c r="L1008" s="254" t="s">
        <v>2</v>
      </c>
      <c r="M1008" s="240" t="s">
        <v>3</v>
      </c>
    </row>
    <row r="1009" spans="1:13" ht="50.4" x14ac:dyDescent="0.4">
      <c r="A1009" s="411">
        <v>11.1</v>
      </c>
      <c r="B1009" s="56" t="s">
        <v>131</v>
      </c>
      <c r="C1009" s="299" t="s">
        <v>504</v>
      </c>
      <c r="D1009" s="299" t="s">
        <v>384</v>
      </c>
      <c r="E1009" s="414">
        <v>58</v>
      </c>
      <c r="F1009" s="39"/>
      <c r="G1009" s="225">
        <v>233</v>
      </c>
      <c r="H1009" s="6" t="s">
        <v>279</v>
      </c>
      <c r="I1009" s="172">
        <f>J1009*$E$1009</f>
        <v>7.54</v>
      </c>
      <c r="J1009" s="14">
        <v>0.13</v>
      </c>
      <c r="K1009" s="102"/>
      <c r="L1009" s="173">
        <f>M1009*$E$1009</f>
        <v>7.54</v>
      </c>
      <c r="M1009" s="11">
        <v>0.13</v>
      </c>
    </row>
    <row r="1010" spans="1:13" ht="50.4" x14ac:dyDescent="0.4">
      <c r="A1010" s="412"/>
      <c r="B1010" s="58" t="s">
        <v>21</v>
      </c>
      <c r="C1010" s="300"/>
      <c r="D1010" s="300"/>
      <c r="E1010" s="414"/>
      <c r="F1010" s="39"/>
      <c r="G1010" s="225">
        <v>234</v>
      </c>
      <c r="H1010" s="6" t="s">
        <v>552</v>
      </c>
      <c r="I1010" s="172">
        <f t="shared" ref="I1010:I1019" si="101">J1010*$E$1009</f>
        <v>7.54</v>
      </c>
      <c r="J1010" s="14">
        <v>0.13</v>
      </c>
      <c r="K1010" s="102"/>
      <c r="L1010" s="173">
        <f t="shared" ref="L1010:L1019" si="102">M1010*$E$1009</f>
        <v>7.54</v>
      </c>
      <c r="M1010" s="11">
        <v>0.13</v>
      </c>
    </row>
    <row r="1011" spans="1:13" ht="37.799999999999997" x14ac:dyDescent="0.4">
      <c r="A1011" s="412"/>
      <c r="B1011" s="58"/>
      <c r="C1011" s="300"/>
      <c r="D1011" s="300"/>
      <c r="E1011" s="414"/>
      <c r="F1011" s="39"/>
      <c r="G1011" s="225">
        <v>235</v>
      </c>
      <c r="H1011" s="223" t="s">
        <v>459</v>
      </c>
      <c r="I1011" s="172">
        <f t="shared" si="101"/>
        <v>7.54</v>
      </c>
      <c r="J1011" s="14">
        <v>0.13</v>
      </c>
      <c r="K1011" s="102"/>
      <c r="L1011" s="173">
        <f t="shared" si="102"/>
        <v>7.54</v>
      </c>
      <c r="M1011" s="11">
        <v>0.13</v>
      </c>
    </row>
    <row r="1012" spans="1:13" x14ac:dyDescent="0.4">
      <c r="A1012" s="412"/>
      <c r="B1012" s="58"/>
      <c r="C1012" s="300"/>
      <c r="D1012" s="300"/>
      <c r="E1012" s="414"/>
      <c r="F1012" s="39"/>
      <c r="G1012" s="225">
        <v>236</v>
      </c>
      <c r="H1012" s="223" t="s">
        <v>460</v>
      </c>
      <c r="I1012" s="172">
        <f t="shared" si="101"/>
        <v>0.57999999999999996</v>
      </c>
      <c r="J1012" s="14">
        <v>0.01</v>
      </c>
      <c r="K1012" s="102"/>
      <c r="L1012" s="173">
        <f t="shared" si="102"/>
        <v>0.57999999999999996</v>
      </c>
      <c r="M1012" s="11">
        <v>0.01</v>
      </c>
    </row>
    <row r="1013" spans="1:13" ht="45.75" customHeight="1" x14ac:dyDescent="0.4">
      <c r="A1013" s="412"/>
      <c r="B1013" s="305" t="s">
        <v>332</v>
      </c>
      <c r="C1013" s="300"/>
      <c r="D1013" s="300"/>
      <c r="E1013" s="414"/>
      <c r="F1013" s="39"/>
      <c r="G1013" s="225">
        <v>237</v>
      </c>
      <c r="H1013" s="223" t="s">
        <v>280</v>
      </c>
      <c r="I1013" s="172">
        <f t="shared" si="101"/>
        <v>2.0531999999999999</v>
      </c>
      <c r="J1013" s="14">
        <v>3.5400000000000001E-2</v>
      </c>
      <c r="K1013" s="102"/>
      <c r="L1013" s="173">
        <f t="shared" si="102"/>
        <v>2.0531999999999999</v>
      </c>
      <c r="M1013" s="11">
        <v>3.5400000000000001E-2</v>
      </c>
    </row>
    <row r="1014" spans="1:13" ht="55.5" customHeight="1" x14ac:dyDescent="0.4">
      <c r="A1014" s="412"/>
      <c r="B1014" s="305"/>
      <c r="C1014" s="300"/>
      <c r="D1014" s="300"/>
      <c r="E1014" s="414"/>
      <c r="F1014" s="39"/>
      <c r="G1014" s="225">
        <v>238</v>
      </c>
      <c r="H1014" s="223" t="s">
        <v>576</v>
      </c>
      <c r="I1014" s="172">
        <f t="shared" si="101"/>
        <v>17.399999999999999</v>
      </c>
      <c r="J1014" s="14">
        <v>0.3</v>
      </c>
      <c r="K1014" s="102"/>
      <c r="L1014" s="173">
        <f t="shared" si="102"/>
        <v>17.399999999999999</v>
      </c>
      <c r="M1014" s="11">
        <v>0.3</v>
      </c>
    </row>
    <row r="1015" spans="1:13" ht="25.2" x14ac:dyDescent="0.4">
      <c r="A1015" s="412"/>
      <c r="B1015" s="305"/>
      <c r="C1015" s="300"/>
      <c r="D1015" s="300"/>
      <c r="E1015" s="414"/>
      <c r="F1015" s="39"/>
      <c r="G1015" s="225">
        <v>239</v>
      </c>
      <c r="H1015" s="223" t="s">
        <v>241</v>
      </c>
      <c r="I1015" s="172">
        <f t="shared" si="101"/>
        <v>2.0300000000000002</v>
      </c>
      <c r="J1015" s="14">
        <v>3.5000000000000003E-2</v>
      </c>
      <c r="K1015" s="102"/>
      <c r="L1015" s="173">
        <f t="shared" si="102"/>
        <v>2.0300000000000002</v>
      </c>
      <c r="M1015" s="11">
        <v>3.5000000000000003E-2</v>
      </c>
    </row>
    <row r="1016" spans="1:13" x14ac:dyDescent="0.4">
      <c r="A1016" s="412"/>
      <c r="B1016" s="305"/>
      <c r="C1016" s="300"/>
      <c r="D1016" s="300"/>
      <c r="E1016" s="414"/>
      <c r="F1016" s="39"/>
      <c r="G1016" s="225">
        <v>240</v>
      </c>
      <c r="H1016" s="223" t="s">
        <v>553</v>
      </c>
      <c r="I1016" s="172">
        <f t="shared" si="101"/>
        <v>0.57999999999999996</v>
      </c>
      <c r="J1016" s="14">
        <v>0.01</v>
      </c>
      <c r="K1016" s="102"/>
      <c r="L1016" s="173">
        <f t="shared" si="102"/>
        <v>0.57999999999999996</v>
      </c>
      <c r="M1016" s="11">
        <v>0.01</v>
      </c>
    </row>
    <row r="1017" spans="1:13" ht="50.4" x14ac:dyDescent="0.4">
      <c r="A1017" s="412"/>
      <c r="B1017" s="305"/>
      <c r="C1017" s="300"/>
      <c r="D1017" s="300"/>
      <c r="E1017" s="414"/>
      <c r="F1017" s="39"/>
      <c r="G1017" s="225">
        <v>241</v>
      </c>
      <c r="H1017" s="223" t="s">
        <v>561</v>
      </c>
      <c r="I1017" s="172">
        <f t="shared" si="101"/>
        <v>10.9968</v>
      </c>
      <c r="J1017" s="14">
        <v>0.18959999999999999</v>
      </c>
      <c r="K1017" s="102"/>
      <c r="L1017" s="173">
        <f t="shared" si="102"/>
        <v>10.9968</v>
      </c>
      <c r="M1017" s="11">
        <v>0.18959999999999999</v>
      </c>
    </row>
    <row r="1018" spans="1:13" x14ac:dyDescent="0.4">
      <c r="A1018" s="412"/>
      <c r="B1018" s="305"/>
      <c r="C1018" s="300"/>
      <c r="D1018" s="300"/>
      <c r="E1018" s="414"/>
      <c r="F1018" s="39"/>
      <c r="G1018" s="225">
        <v>242</v>
      </c>
      <c r="H1018" s="223" t="s">
        <v>461</v>
      </c>
      <c r="I1018" s="172">
        <f t="shared" si="101"/>
        <v>1.1599999999999999</v>
      </c>
      <c r="J1018" s="14">
        <v>0.02</v>
      </c>
      <c r="K1018" s="102"/>
      <c r="L1018" s="173">
        <f t="shared" si="102"/>
        <v>1.1599999999999999</v>
      </c>
      <c r="M1018" s="11">
        <v>0.02</v>
      </c>
    </row>
    <row r="1019" spans="1:13" x14ac:dyDescent="0.4">
      <c r="A1019" s="412"/>
      <c r="B1019" s="305"/>
      <c r="C1019" s="300"/>
      <c r="D1019" s="300"/>
      <c r="E1019" s="315"/>
      <c r="F1019" s="39"/>
      <c r="G1019" s="225">
        <v>243</v>
      </c>
      <c r="H1019" s="222" t="s">
        <v>511</v>
      </c>
      <c r="I1019" s="184">
        <f t="shared" si="101"/>
        <v>0.57999999999999996</v>
      </c>
      <c r="J1019" s="15">
        <v>0.01</v>
      </c>
      <c r="K1019" s="102"/>
      <c r="L1019" s="185">
        <f t="shared" si="102"/>
        <v>0.57999999999999996</v>
      </c>
      <c r="M1019" s="12">
        <v>0.01</v>
      </c>
    </row>
    <row r="1020" spans="1:13" ht="13.2" thickBot="1" x14ac:dyDescent="0.45">
      <c r="A1020" s="413"/>
      <c r="B1020" s="306"/>
      <c r="C1020" s="301"/>
      <c r="D1020" s="301"/>
      <c r="E1020" s="415"/>
      <c r="F1020" s="39"/>
      <c r="G1020" s="318" t="s">
        <v>14</v>
      </c>
      <c r="H1020" s="319"/>
      <c r="I1020" s="180">
        <f>SUM(I1009:I1019)</f>
        <v>57.999999999999993</v>
      </c>
      <c r="J1020" s="79">
        <f>SUM(J1009:J1019)</f>
        <v>1</v>
      </c>
      <c r="K1020" s="39"/>
      <c r="L1020" s="181">
        <f>SUM(L1009:L1019)</f>
        <v>57.999999999999993</v>
      </c>
      <c r="M1020" s="79">
        <f>SUM(M1009:M1019)</f>
        <v>1</v>
      </c>
    </row>
    <row r="1021" spans="1:13" s="16" customFormat="1" ht="6" customHeight="1" thickBot="1" x14ac:dyDescent="0.45">
      <c r="A1021" s="94"/>
      <c r="B1021" s="95"/>
      <c r="C1021" s="94"/>
      <c r="D1021" s="105"/>
      <c r="E1021" s="94"/>
      <c r="F1021" s="39"/>
      <c r="G1021" s="96"/>
      <c r="H1021" s="96"/>
      <c r="I1021" s="97"/>
      <c r="J1021" s="98"/>
      <c r="K1021" s="39"/>
      <c r="L1021" s="97"/>
      <c r="M1021" s="98"/>
    </row>
    <row r="1022" spans="1:13" s="16" customFormat="1" ht="13.5" customHeight="1" x14ac:dyDescent="0.4">
      <c r="A1022" s="423" t="s">
        <v>523</v>
      </c>
      <c r="B1022" s="424"/>
      <c r="C1022" s="424"/>
      <c r="D1022" s="424"/>
      <c r="E1022" s="424"/>
      <c r="F1022" s="424"/>
      <c r="G1022" s="424"/>
      <c r="H1022" s="424"/>
      <c r="I1022" s="424"/>
      <c r="J1022" s="425"/>
      <c r="K1022" s="195"/>
      <c r="L1022" s="110" t="s">
        <v>153</v>
      </c>
      <c r="M1022" s="111" t="s">
        <v>174</v>
      </c>
    </row>
    <row r="1023" spans="1:13" x14ac:dyDescent="0.4">
      <c r="A1023" s="225">
        <f>G1009</f>
        <v>233</v>
      </c>
      <c r="B1023" s="293"/>
      <c r="C1023" s="294"/>
      <c r="D1023" s="294"/>
      <c r="E1023" s="294"/>
      <c r="F1023" s="294"/>
      <c r="G1023" s="294"/>
      <c r="H1023" s="294"/>
      <c r="I1023" s="294"/>
      <c r="J1023" s="295"/>
      <c r="K1023" s="208"/>
      <c r="L1023" s="112"/>
      <c r="M1023" s="113"/>
    </row>
    <row r="1024" spans="1:13" x14ac:dyDescent="0.4">
      <c r="A1024" s="225">
        <f t="shared" ref="A1024:A1033" si="103">G1010</f>
        <v>234</v>
      </c>
      <c r="B1024" s="293"/>
      <c r="C1024" s="294"/>
      <c r="D1024" s="294"/>
      <c r="E1024" s="294"/>
      <c r="F1024" s="294"/>
      <c r="G1024" s="294"/>
      <c r="H1024" s="294"/>
      <c r="I1024" s="294"/>
      <c r="J1024" s="295"/>
      <c r="K1024" s="208"/>
      <c r="L1024" s="112"/>
      <c r="M1024" s="113"/>
    </row>
    <row r="1025" spans="1:13" x14ac:dyDescent="0.4">
      <c r="A1025" s="225">
        <f t="shared" si="103"/>
        <v>235</v>
      </c>
      <c r="B1025" s="293"/>
      <c r="C1025" s="294"/>
      <c r="D1025" s="294"/>
      <c r="E1025" s="294"/>
      <c r="F1025" s="294"/>
      <c r="G1025" s="294"/>
      <c r="H1025" s="294"/>
      <c r="I1025" s="294"/>
      <c r="J1025" s="295"/>
      <c r="K1025" s="208"/>
      <c r="L1025" s="112"/>
      <c r="M1025" s="113"/>
    </row>
    <row r="1026" spans="1:13" x14ac:dyDescent="0.4">
      <c r="A1026" s="225">
        <f t="shared" si="103"/>
        <v>236</v>
      </c>
      <c r="B1026" s="293"/>
      <c r="C1026" s="294"/>
      <c r="D1026" s="294"/>
      <c r="E1026" s="294"/>
      <c r="F1026" s="294"/>
      <c r="G1026" s="294"/>
      <c r="H1026" s="294"/>
      <c r="I1026" s="294"/>
      <c r="J1026" s="295"/>
      <c r="K1026" s="208"/>
      <c r="L1026" s="112"/>
      <c r="M1026" s="113"/>
    </row>
    <row r="1027" spans="1:13" x14ac:dyDescent="0.4">
      <c r="A1027" s="225">
        <f t="shared" si="103"/>
        <v>237</v>
      </c>
      <c r="B1027" s="293"/>
      <c r="C1027" s="294"/>
      <c r="D1027" s="294"/>
      <c r="E1027" s="294"/>
      <c r="F1027" s="294"/>
      <c r="G1027" s="294"/>
      <c r="H1027" s="294"/>
      <c r="I1027" s="294"/>
      <c r="J1027" s="295"/>
      <c r="K1027" s="208"/>
      <c r="L1027" s="112"/>
      <c r="M1027" s="113"/>
    </row>
    <row r="1028" spans="1:13" x14ac:dyDescent="0.4">
      <c r="A1028" s="225">
        <f t="shared" si="103"/>
        <v>238</v>
      </c>
      <c r="B1028" s="293"/>
      <c r="C1028" s="294"/>
      <c r="D1028" s="294"/>
      <c r="E1028" s="294"/>
      <c r="F1028" s="294"/>
      <c r="G1028" s="294"/>
      <c r="H1028" s="294"/>
      <c r="I1028" s="294"/>
      <c r="J1028" s="295"/>
      <c r="K1028" s="208"/>
      <c r="L1028" s="112"/>
      <c r="M1028" s="113"/>
    </row>
    <row r="1029" spans="1:13" x14ac:dyDescent="0.4">
      <c r="A1029" s="225">
        <f t="shared" si="103"/>
        <v>239</v>
      </c>
      <c r="B1029" s="293"/>
      <c r="C1029" s="294"/>
      <c r="D1029" s="294"/>
      <c r="E1029" s="294"/>
      <c r="F1029" s="294"/>
      <c r="G1029" s="294"/>
      <c r="H1029" s="294"/>
      <c r="I1029" s="294"/>
      <c r="J1029" s="295"/>
      <c r="K1029" s="208"/>
      <c r="L1029" s="112"/>
      <c r="M1029" s="113"/>
    </row>
    <row r="1030" spans="1:13" x14ac:dyDescent="0.4">
      <c r="A1030" s="225">
        <f t="shared" si="103"/>
        <v>240</v>
      </c>
      <c r="B1030" s="293"/>
      <c r="C1030" s="294"/>
      <c r="D1030" s="294"/>
      <c r="E1030" s="294"/>
      <c r="F1030" s="294"/>
      <c r="G1030" s="294"/>
      <c r="H1030" s="294"/>
      <c r="I1030" s="294"/>
      <c r="J1030" s="295"/>
      <c r="K1030" s="208"/>
      <c r="L1030" s="112"/>
      <c r="M1030" s="113"/>
    </row>
    <row r="1031" spans="1:13" x14ac:dyDescent="0.4">
      <c r="A1031" s="225">
        <f t="shared" si="103"/>
        <v>241</v>
      </c>
      <c r="B1031" s="293"/>
      <c r="C1031" s="294"/>
      <c r="D1031" s="294"/>
      <c r="E1031" s="294"/>
      <c r="F1031" s="294"/>
      <c r="G1031" s="294"/>
      <c r="H1031" s="294"/>
      <c r="I1031" s="294"/>
      <c r="J1031" s="295"/>
      <c r="K1031" s="208"/>
      <c r="L1031" s="112"/>
      <c r="M1031" s="113"/>
    </row>
    <row r="1032" spans="1:13" x14ac:dyDescent="0.4">
      <c r="A1032" s="225">
        <f t="shared" si="103"/>
        <v>242</v>
      </c>
      <c r="B1032" s="293"/>
      <c r="C1032" s="294"/>
      <c r="D1032" s="294"/>
      <c r="E1032" s="294"/>
      <c r="F1032" s="294"/>
      <c r="G1032" s="294"/>
      <c r="H1032" s="294"/>
      <c r="I1032" s="294"/>
      <c r="J1032" s="295"/>
      <c r="K1032" s="208"/>
      <c r="L1032" s="112"/>
      <c r="M1032" s="113"/>
    </row>
    <row r="1033" spans="1:13" ht="13.2" thickBot="1" x14ac:dyDescent="0.45">
      <c r="A1033" s="226">
        <f t="shared" si="103"/>
        <v>243</v>
      </c>
      <c r="B1033" s="276"/>
      <c r="C1033" s="277"/>
      <c r="D1033" s="277"/>
      <c r="E1033" s="277"/>
      <c r="F1033" s="277"/>
      <c r="G1033" s="277"/>
      <c r="H1033" s="277"/>
      <c r="I1033" s="277"/>
      <c r="J1033" s="278"/>
      <c r="K1033" s="208"/>
      <c r="L1033" s="114"/>
      <c r="M1033" s="115"/>
    </row>
    <row r="1034" spans="1:13" s="16" customFormat="1" ht="6" customHeight="1" thickBot="1" x14ac:dyDescent="0.45">
      <c r="A1034" s="94"/>
      <c r="B1034" s="95"/>
      <c r="C1034" s="94"/>
      <c r="D1034" s="105"/>
      <c r="E1034" s="94"/>
      <c r="F1034" s="39"/>
      <c r="G1034" s="96"/>
      <c r="H1034" s="96"/>
      <c r="I1034" s="97"/>
      <c r="J1034" s="98"/>
      <c r="K1034" s="39"/>
      <c r="L1034" s="97"/>
      <c r="M1034" s="98"/>
    </row>
    <row r="1035" spans="1:13" ht="63.75" customHeight="1" x14ac:dyDescent="0.4">
      <c r="A1035" s="392">
        <v>11.2</v>
      </c>
      <c r="B1035" s="104" t="s">
        <v>132</v>
      </c>
      <c r="C1035" s="348" t="s">
        <v>133</v>
      </c>
      <c r="D1035" s="347" t="s">
        <v>385</v>
      </c>
      <c r="E1035" s="416">
        <v>4</v>
      </c>
      <c r="F1035" s="16"/>
      <c r="G1035" s="224">
        <v>244</v>
      </c>
      <c r="H1035" s="13" t="s">
        <v>554</v>
      </c>
      <c r="I1035" s="176">
        <f>J1035*$E$1035</f>
        <v>3.2</v>
      </c>
      <c r="J1035" s="1">
        <v>0.8</v>
      </c>
      <c r="K1035" s="211"/>
      <c r="L1035" s="177">
        <f>M1035*$E$1035</f>
        <v>3.2</v>
      </c>
      <c r="M1035" s="9">
        <v>0.8</v>
      </c>
    </row>
    <row r="1036" spans="1:13" ht="25.2" x14ac:dyDescent="0.4">
      <c r="A1036" s="393"/>
      <c r="B1036" s="58" t="s">
        <v>21</v>
      </c>
      <c r="C1036" s="349"/>
      <c r="D1036" s="300"/>
      <c r="E1036" s="417"/>
      <c r="F1036" s="16"/>
      <c r="G1036" s="225">
        <v>245</v>
      </c>
      <c r="H1036" s="161" t="s">
        <v>240</v>
      </c>
      <c r="I1036" s="172">
        <f t="shared" ref="I1036:I1037" si="104">J1036*$E$1035</f>
        <v>0.4</v>
      </c>
      <c r="J1036" s="2">
        <v>0.1</v>
      </c>
      <c r="K1036" s="211"/>
      <c r="L1036" s="173">
        <f t="shared" ref="L1036:L1037" si="105">M1036*$E$1035</f>
        <v>0.4</v>
      </c>
      <c r="M1036" s="10">
        <v>0.1</v>
      </c>
    </row>
    <row r="1037" spans="1:13" ht="69" customHeight="1" x14ac:dyDescent="0.4">
      <c r="A1037" s="393"/>
      <c r="B1037" s="305" t="s">
        <v>333</v>
      </c>
      <c r="C1037" s="349"/>
      <c r="D1037" s="300"/>
      <c r="E1037" s="417"/>
      <c r="F1037" s="16"/>
      <c r="G1037" s="225">
        <v>246</v>
      </c>
      <c r="H1037" s="6" t="s">
        <v>534</v>
      </c>
      <c r="I1037" s="172">
        <f t="shared" si="104"/>
        <v>0.4</v>
      </c>
      <c r="J1037" s="2">
        <v>0.1</v>
      </c>
      <c r="K1037" s="211"/>
      <c r="L1037" s="173">
        <f t="shared" si="105"/>
        <v>0.4</v>
      </c>
      <c r="M1037" s="10">
        <v>0.1</v>
      </c>
    </row>
    <row r="1038" spans="1:13" ht="13.2" thickBot="1" x14ac:dyDescent="0.45">
      <c r="A1038" s="394"/>
      <c r="B1038" s="306"/>
      <c r="C1038" s="439"/>
      <c r="D1038" s="301"/>
      <c r="E1038" s="418"/>
      <c r="F1038" s="16"/>
      <c r="G1038" s="318" t="s">
        <v>14</v>
      </c>
      <c r="H1038" s="319"/>
      <c r="I1038" s="174">
        <f>SUM(I1035:I1037)</f>
        <v>4</v>
      </c>
      <c r="J1038" s="4">
        <f>SUM(J1035:J1037)</f>
        <v>1</v>
      </c>
      <c r="K1038" s="16"/>
      <c r="L1038" s="175">
        <f>SUM(L1035:L1037)</f>
        <v>4</v>
      </c>
      <c r="M1038" s="4">
        <f>SUM(M1035:M1037)</f>
        <v>1</v>
      </c>
    </row>
    <row r="1039" spans="1:13" s="16" customFormat="1" ht="6" customHeight="1" thickBot="1" x14ac:dyDescent="0.45">
      <c r="A1039" s="102"/>
      <c r="B1039" s="95"/>
      <c r="C1039" s="102"/>
      <c r="D1039" s="105"/>
      <c r="E1039" s="102"/>
      <c r="G1039" s="96"/>
      <c r="H1039" s="96"/>
      <c r="I1039" s="107"/>
      <c r="J1039" s="108"/>
      <c r="L1039" s="118"/>
      <c r="M1039" s="153"/>
    </row>
    <row r="1040" spans="1:13" s="16" customFormat="1" ht="14.25" customHeight="1" x14ac:dyDescent="0.4">
      <c r="A1040" s="423" t="s">
        <v>523</v>
      </c>
      <c r="B1040" s="424"/>
      <c r="C1040" s="424"/>
      <c r="D1040" s="424"/>
      <c r="E1040" s="424"/>
      <c r="F1040" s="424"/>
      <c r="G1040" s="424"/>
      <c r="H1040" s="424"/>
      <c r="I1040" s="424"/>
      <c r="J1040" s="425"/>
      <c r="K1040" s="195"/>
      <c r="L1040" s="110" t="s">
        <v>153</v>
      </c>
      <c r="M1040" s="111" t="s">
        <v>174</v>
      </c>
    </row>
    <row r="1041" spans="1:13" x14ac:dyDescent="0.4">
      <c r="A1041" s="225">
        <f>G1035</f>
        <v>244</v>
      </c>
      <c r="B1041" s="433"/>
      <c r="C1041" s="433"/>
      <c r="D1041" s="433"/>
      <c r="E1041" s="433"/>
      <c r="F1041" s="433"/>
      <c r="G1041" s="433"/>
      <c r="H1041" s="433"/>
      <c r="I1041" s="433"/>
      <c r="J1041" s="434"/>
      <c r="K1041" s="208"/>
      <c r="L1041" s="112"/>
      <c r="M1041" s="113"/>
    </row>
    <row r="1042" spans="1:13" x14ac:dyDescent="0.4">
      <c r="A1042" s="225">
        <f t="shared" ref="A1042:A1043" si="106">G1036</f>
        <v>245</v>
      </c>
      <c r="B1042" s="433"/>
      <c r="C1042" s="433"/>
      <c r="D1042" s="433"/>
      <c r="E1042" s="433"/>
      <c r="F1042" s="433"/>
      <c r="G1042" s="433"/>
      <c r="H1042" s="433"/>
      <c r="I1042" s="433"/>
      <c r="J1042" s="434"/>
      <c r="K1042" s="208"/>
      <c r="L1042" s="112"/>
      <c r="M1042" s="113"/>
    </row>
    <row r="1043" spans="1:13" ht="13.2" thickBot="1" x14ac:dyDescent="0.45">
      <c r="A1043" s="226">
        <f t="shared" si="106"/>
        <v>246</v>
      </c>
      <c r="B1043" s="435"/>
      <c r="C1043" s="435"/>
      <c r="D1043" s="435"/>
      <c r="E1043" s="435"/>
      <c r="F1043" s="435"/>
      <c r="G1043" s="435"/>
      <c r="H1043" s="435"/>
      <c r="I1043" s="435"/>
      <c r="J1043" s="436"/>
      <c r="K1043" s="208"/>
      <c r="L1043" s="114"/>
      <c r="M1043" s="115"/>
    </row>
    <row r="1044" spans="1:13" s="16" customFormat="1" ht="6" customHeight="1" thickBot="1" x14ac:dyDescent="0.45">
      <c r="A1044" s="94"/>
      <c r="B1044" s="95"/>
      <c r="C1044" s="95"/>
      <c r="D1044" s="95"/>
      <c r="E1044" s="95"/>
      <c r="F1044" s="95"/>
      <c r="G1044" s="95"/>
      <c r="H1044" s="95"/>
      <c r="I1044" s="137"/>
      <c r="J1044" s="137"/>
      <c r="K1044" s="137"/>
      <c r="L1044" s="137"/>
      <c r="M1044" s="137"/>
    </row>
    <row r="1045" spans="1:13" ht="25.2" x14ac:dyDescent="0.4">
      <c r="A1045" s="392">
        <v>11.3</v>
      </c>
      <c r="B1045" s="104" t="s">
        <v>134</v>
      </c>
      <c r="C1045" s="348" t="s">
        <v>135</v>
      </c>
      <c r="D1045" s="347" t="s">
        <v>385</v>
      </c>
      <c r="E1045" s="416">
        <v>14</v>
      </c>
      <c r="F1045" s="16"/>
      <c r="G1045" s="224">
        <v>247</v>
      </c>
      <c r="H1045" s="13" t="s">
        <v>627</v>
      </c>
      <c r="I1045" s="176">
        <f>J1045*$E$1045</f>
        <v>0.99960000000000004</v>
      </c>
      <c r="J1045" s="1">
        <v>7.1400000000000005E-2</v>
      </c>
      <c r="K1045" s="211"/>
      <c r="L1045" s="177">
        <f>M1045*$E$1045</f>
        <v>0.99960000000000004</v>
      </c>
      <c r="M1045" s="9">
        <v>7.1400000000000005E-2</v>
      </c>
    </row>
    <row r="1046" spans="1:13" ht="16.5" customHeight="1" x14ac:dyDescent="0.4">
      <c r="A1046" s="465"/>
      <c r="B1046" s="58" t="s">
        <v>21</v>
      </c>
      <c r="C1046" s="349"/>
      <c r="D1046" s="300"/>
      <c r="E1046" s="466"/>
      <c r="F1046" s="16"/>
      <c r="G1046" s="243">
        <v>248</v>
      </c>
      <c r="H1046" s="235" t="s">
        <v>581</v>
      </c>
      <c r="I1046" s="172">
        <f t="shared" ref="I1046:I1056" si="107">J1046*$E$1045</f>
        <v>0.29959999999999998</v>
      </c>
      <c r="J1046" s="159">
        <v>2.1399999999999999E-2</v>
      </c>
      <c r="K1046" s="211"/>
      <c r="L1046" s="173">
        <f t="shared" ref="L1046:L1053" si="108">M1046*$E$1045</f>
        <v>0</v>
      </c>
      <c r="M1046" s="160">
        <v>0</v>
      </c>
    </row>
    <row r="1047" spans="1:13" x14ac:dyDescent="0.4">
      <c r="A1047" s="465"/>
      <c r="B1047" s="305" t="s">
        <v>334</v>
      </c>
      <c r="C1047" s="349"/>
      <c r="D1047" s="300"/>
      <c r="E1047" s="466"/>
      <c r="F1047" s="16"/>
      <c r="G1047" s="243">
        <v>249</v>
      </c>
      <c r="H1047" s="235" t="s">
        <v>582</v>
      </c>
      <c r="I1047" s="172">
        <f t="shared" si="107"/>
        <v>0.29959999999999998</v>
      </c>
      <c r="J1047" s="159">
        <v>2.1399999999999999E-2</v>
      </c>
      <c r="K1047" s="211"/>
      <c r="L1047" s="173">
        <f t="shared" si="108"/>
        <v>0</v>
      </c>
      <c r="M1047" s="160">
        <v>0</v>
      </c>
    </row>
    <row r="1048" spans="1:13" ht="16.5" customHeight="1" x14ac:dyDescent="0.4">
      <c r="A1048" s="465"/>
      <c r="B1048" s="305"/>
      <c r="C1048" s="349"/>
      <c r="D1048" s="300"/>
      <c r="E1048" s="466"/>
      <c r="F1048" s="16"/>
      <c r="G1048" s="243">
        <v>250</v>
      </c>
      <c r="H1048" s="6" t="s">
        <v>583</v>
      </c>
      <c r="I1048" s="172">
        <f t="shared" si="107"/>
        <v>0.15960000000000002</v>
      </c>
      <c r="J1048" s="159">
        <v>1.14E-2</v>
      </c>
      <c r="K1048" s="211"/>
      <c r="L1048" s="173">
        <f t="shared" si="108"/>
        <v>0</v>
      </c>
      <c r="M1048" s="160">
        <v>0</v>
      </c>
    </row>
    <row r="1049" spans="1:13" ht="16.5" customHeight="1" x14ac:dyDescent="0.4">
      <c r="A1049" s="465"/>
      <c r="B1049" s="305"/>
      <c r="C1049" s="349"/>
      <c r="D1049" s="300"/>
      <c r="E1049" s="466"/>
      <c r="F1049" s="16"/>
      <c r="G1049" s="243">
        <v>251</v>
      </c>
      <c r="H1049" s="6" t="s">
        <v>584</v>
      </c>
      <c r="I1049" s="172">
        <f t="shared" si="107"/>
        <v>0.15960000000000002</v>
      </c>
      <c r="J1049" s="159">
        <v>1.14E-2</v>
      </c>
      <c r="K1049" s="211"/>
      <c r="L1049" s="173">
        <f t="shared" si="108"/>
        <v>0</v>
      </c>
      <c r="M1049" s="160">
        <v>0</v>
      </c>
    </row>
    <row r="1050" spans="1:13" ht="16.5" customHeight="1" x14ac:dyDescent="0.4">
      <c r="A1050" s="465"/>
      <c r="B1050" s="305"/>
      <c r="C1050" s="349"/>
      <c r="D1050" s="300"/>
      <c r="E1050" s="466"/>
      <c r="F1050" s="16"/>
      <c r="G1050" s="243">
        <v>252</v>
      </c>
      <c r="H1050" s="6" t="s">
        <v>585</v>
      </c>
      <c r="I1050" s="172">
        <f t="shared" si="107"/>
        <v>0.15960000000000002</v>
      </c>
      <c r="J1050" s="159">
        <v>1.14E-2</v>
      </c>
      <c r="K1050" s="211"/>
      <c r="L1050" s="173">
        <f t="shared" si="108"/>
        <v>0</v>
      </c>
      <c r="M1050" s="160">
        <v>0</v>
      </c>
    </row>
    <row r="1051" spans="1:13" ht="37.799999999999997" x14ac:dyDescent="0.4">
      <c r="A1051" s="465"/>
      <c r="B1051" s="305"/>
      <c r="C1051" s="349"/>
      <c r="D1051" s="300"/>
      <c r="E1051" s="466"/>
      <c r="F1051" s="16"/>
      <c r="G1051" s="243">
        <v>253</v>
      </c>
      <c r="H1051" s="6" t="s">
        <v>586</v>
      </c>
      <c r="I1051" s="172">
        <f t="shared" si="107"/>
        <v>0.40039999999999998</v>
      </c>
      <c r="J1051" s="159">
        <v>2.86E-2</v>
      </c>
      <c r="K1051" s="211"/>
      <c r="L1051" s="173">
        <f t="shared" si="108"/>
        <v>0</v>
      </c>
      <c r="M1051" s="160">
        <v>0</v>
      </c>
    </row>
    <row r="1052" spans="1:13" ht="16.5" customHeight="1" x14ac:dyDescent="0.4">
      <c r="A1052" s="465"/>
      <c r="B1052" s="305"/>
      <c r="C1052" s="349"/>
      <c r="D1052" s="300"/>
      <c r="E1052" s="466"/>
      <c r="F1052" s="16"/>
      <c r="G1052" s="243">
        <v>254</v>
      </c>
      <c r="H1052" s="6" t="s">
        <v>213</v>
      </c>
      <c r="I1052" s="172">
        <f t="shared" si="107"/>
        <v>0.40039999999999998</v>
      </c>
      <c r="J1052" s="159">
        <v>2.86E-2</v>
      </c>
      <c r="K1052" s="211"/>
      <c r="L1052" s="173">
        <f t="shared" si="108"/>
        <v>0</v>
      </c>
      <c r="M1052" s="160">
        <v>0</v>
      </c>
    </row>
    <row r="1053" spans="1:13" ht="37.799999999999997" x14ac:dyDescent="0.4">
      <c r="A1053" s="465"/>
      <c r="B1053" s="305"/>
      <c r="C1053" s="349"/>
      <c r="D1053" s="300"/>
      <c r="E1053" s="466"/>
      <c r="F1053" s="16"/>
      <c r="G1053" s="243">
        <v>255</v>
      </c>
      <c r="H1053" s="223" t="s">
        <v>282</v>
      </c>
      <c r="I1053" s="172">
        <f t="shared" si="107"/>
        <v>1.6716000000000002</v>
      </c>
      <c r="J1053" s="159">
        <v>0.11940000000000001</v>
      </c>
      <c r="K1053" s="211"/>
      <c r="L1053" s="173">
        <f t="shared" si="108"/>
        <v>1.54</v>
      </c>
      <c r="M1053" s="160">
        <v>0.11</v>
      </c>
    </row>
    <row r="1054" spans="1:13" ht="42" customHeight="1" x14ac:dyDescent="0.4">
      <c r="A1054" s="393"/>
      <c r="B1054" s="305"/>
      <c r="C1054" s="349"/>
      <c r="D1054" s="300"/>
      <c r="E1054" s="417"/>
      <c r="F1054" s="16"/>
      <c r="G1054" s="243">
        <v>256</v>
      </c>
      <c r="H1054" s="69" t="s">
        <v>462</v>
      </c>
      <c r="I1054" s="172">
        <f t="shared" si="107"/>
        <v>3.15</v>
      </c>
      <c r="J1054" s="2">
        <v>0.22500000000000001</v>
      </c>
      <c r="K1054" s="211"/>
      <c r="L1054" s="173">
        <f t="shared" ref="L1054:L1056" si="109">M1054*$E$1045</f>
        <v>1.54</v>
      </c>
      <c r="M1054" s="10">
        <v>0.11</v>
      </c>
    </row>
    <row r="1055" spans="1:13" ht="13.5" customHeight="1" x14ac:dyDescent="0.4">
      <c r="A1055" s="393"/>
      <c r="B1055" s="305"/>
      <c r="C1055" s="349"/>
      <c r="D1055" s="300"/>
      <c r="E1055" s="417"/>
      <c r="F1055" s="16"/>
      <c r="G1055" s="243">
        <v>257</v>
      </c>
      <c r="H1055" s="6" t="s">
        <v>573</v>
      </c>
      <c r="I1055" s="172">
        <f t="shared" si="107"/>
        <v>3.15</v>
      </c>
      <c r="J1055" s="2">
        <v>0.22500000000000001</v>
      </c>
      <c r="K1055" s="211"/>
      <c r="L1055" s="173">
        <f t="shared" si="109"/>
        <v>3.08</v>
      </c>
      <c r="M1055" s="10">
        <v>0.22</v>
      </c>
    </row>
    <row r="1056" spans="1:13" ht="16.5" customHeight="1" x14ac:dyDescent="0.4">
      <c r="A1056" s="455"/>
      <c r="B1056" s="305"/>
      <c r="C1056" s="349"/>
      <c r="D1056" s="300"/>
      <c r="E1056" s="456"/>
      <c r="F1056" s="16"/>
      <c r="G1056" s="243">
        <v>258</v>
      </c>
      <c r="H1056" s="235" t="s">
        <v>574</v>
      </c>
      <c r="I1056" s="212">
        <f t="shared" si="107"/>
        <v>3.15</v>
      </c>
      <c r="J1056" s="150">
        <v>0.22500000000000001</v>
      </c>
      <c r="K1056" s="211"/>
      <c r="L1056" s="173">
        <f t="shared" si="109"/>
        <v>3.08</v>
      </c>
      <c r="M1056" s="151">
        <v>0.22</v>
      </c>
    </row>
    <row r="1057" spans="1:13" ht="17.25" customHeight="1" thickBot="1" x14ac:dyDescent="0.45">
      <c r="A1057" s="394"/>
      <c r="B1057" s="306"/>
      <c r="C1057" s="439"/>
      <c r="D1057" s="301"/>
      <c r="E1057" s="418"/>
      <c r="F1057" s="16"/>
      <c r="G1057" s="318" t="s">
        <v>14</v>
      </c>
      <c r="H1057" s="319"/>
      <c r="I1057" s="174">
        <f>SUM(I1045:I1056)</f>
        <v>14</v>
      </c>
      <c r="J1057" s="4">
        <f>SUM(J1045:J1056)</f>
        <v>1</v>
      </c>
      <c r="K1057" s="16"/>
      <c r="L1057" s="175">
        <f>SUM(L1045:L1056)</f>
        <v>10.239599999999999</v>
      </c>
      <c r="M1057" s="4">
        <f>SUM(M1045:M1056)</f>
        <v>0.73139999999999994</v>
      </c>
    </row>
    <row r="1058" spans="1:13" s="16" customFormat="1" ht="6" customHeight="1" thickBot="1" x14ac:dyDescent="0.45">
      <c r="A1058" s="102"/>
      <c r="B1058" s="95"/>
      <c r="C1058" s="102"/>
      <c r="D1058" s="105"/>
      <c r="E1058" s="102"/>
      <c r="G1058" s="96"/>
      <c r="H1058" s="96"/>
      <c r="I1058" s="107"/>
      <c r="J1058" s="108"/>
      <c r="L1058" s="118"/>
      <c r="M1058" s="153"/>
    </row>
    <row r="1059" spans="1:13" s="16" customFormat="1" ht="14.25" customHeight="1" x14ac:dyDescent="0.4">
      <c r="A1059" s="423" t="s">
        <v>523</v>
      </c>
      <c r="B1059" s="424"/>
      <c r="C1059" s="424"/>
      <c r="D1059" s="424"/>
      <c r="E1059" s="424"/>
      <c r="F1059" s="424"/>
      <c r="G1059" s="424"/>
      <c r="H1059" s="424"/>
      <c r="I1059" s="424"/>
      <c r="J1059" s="425"/>
      <c r="K1059" s="195"/>
      <c r="L1059" s="110" t="s">
        <v>153</v>
      </c>
      <c r="M1059" s="111" t="s">
        <v>174</v>
      </c>
    </row>
    <row r="1060" spans="1:13" x14ac:dyDescent="0.4">
      <c r="A1060" s="225">
        <f>G1045</f>
        <v>247</v>
      </c>
      <c r="B1060" s="433"/>
      <c r="C1060" s="433"/>
      <c r="D1060" s="433"/>
      <c r="E1060" s="433"/>
      <c r="F1060" s="433"/>
      <c r="G1060" s="433"/>
      <c r="H1060" s="433"/>
      <c r="I1060" s="433"/>
      <c r="J1060" s="434"/>
      <c r="K1060" s="208"/>
      <c r="L1060" s="112"/>
      <c r="M1060" s="113"/>
    </row>
    <row r="1061" spans="1:13" x14ac:dyDescent="0.4">
      <c r="A1061" s="225">
        <f t="shared" ref="A1061:A1070" si="110">G1046</f>
        <v>248</v>
      </c>
      <c r="B1061" s="433"/>
      <c r="C1061" s="433"/>
      <c r="D1061" s="433"/>
      <c r="E1061" s="433"/>
      <c r="F1061" s="433"/>
      <c r="G1061" s="433"/>
      <c r="H1061" s="433"/>
      <c r="I1061" s="433"/>
      <c r="J1061" s="434"/>
      <c r="K1061" s="208"/>
      <c r="L1061" s="112"/>
      <c r="M1061" s="113"/>
    </row>
    <row r="1062" spans="1:13" x14ac:dyDescent="0.4">
      <c r="A1062" s="225">
        <f t="shared" si="110"/>
        <v>249</v>
      </c>
      <c r="B1062" s="433"/>
      <c r="C1062" s="433"/>
      <c r="D1062" s="433"/>
      <c r="E1062" s="433"/>
      <c r="F1062" s="433"/>
      <c r="G1062" s="433"/>
      <c r="H1062" s="433"/>
      <c r="I1062" s="433"/>
      <c r="J1062" s="434"/>
      <c r="K1062" s="208"/>
      <c r="L1062" s="112"/>
      <c r="M1062" s="113"/>
    </row>
    <row r="1063" spans="1:13" x14ac:dyDescent="0.4">
      <c r="A1063" s="225">
        <f t="shared" si="110"/>
        <v>250</v>
      </c>
      <c r="B1063" s="433"/>
      <c r="C1063" s="433"/>
      <c r="D1063" s="433"/>
      <c r="E1063" s="433"/>
      <c r="F1063" s="433"/>
      <c r="G1063" s="433"/>
      <c r="H1063" s="433"/>
      <c r="I1063" s="433"/>
      <c r="J1063" s="434"/>
      <c r="K1063" s="208"/>
      <c r="L1063" s="112"/>
      <c r="M1063" s="113"/>
    </row>
    <row r="1064" spans="1:13" x14ac:dyDescent="0.4">
      <c r="A1064" s="225">
        <f t="shared" si="110"/>
        <v>251</v>
      </c>
      <c r="B1064" s="433"/>
      <c r="C1064" s="433"/>
      <c r="D1064" s="433"/>
      <c r="E1064" s="433"/>
      <c r="F1064" s="433"/>
      <c r="G1064" s="433"/>
      <c r="H1064" s="433"/>
      <c r="I1064" s="433"/>
      <c r="J1064" s="434"/>
      <c r="K1064" s="208"/>
      <c r="L1064" s="112"/>
      <c r="M1064" s="113"/>
    </row>
    <row r="1065" spans="1:13" x14ac:dyDescent="0.4">
      <c r="A1065" s="225">
        <f t="shared" si="110"/>
        <v>252</v>
      </c>
      <c r="B1065" s="433"/>
      <c r="C1065" s="433"/>
      <c r="D1065" s="433"/>
      <c r="E1065" s="433"/>
      <c r="F1065" s="433"/>
      <c r="G1065" s="433"/>
      <c r="H1065" s="433"/>
      <c r="I1065" s="433"/>
      <c r="J1065" s="434"/>
      <c r="K1065" s="208"/>
      <c r="L1065" s="112"/>
      <c r="M1065" s="113"/>
    </row>
    <row r="1066" spans="1:13" x14ac:dyDescent="0.4">
      <c r="A1066" s="225">
        <f t="shared" si="110"/>
        <v>253</v>
      </c>
      <c r="B1066" s="433"/>
      <c r="C1066" s="433"/>
      <c r="D1066" s="433"/>
      <c r="E1066" s="433"/>
      <c r="F1066" s="433"/>
      <c r="G1066" s="433"/>
      <c r="H1066" s="433"/>
      <c r="I1066" s="433"/>
      <c r="J1066" s="434"/>
      <c r="K1066" s="208"/>
      <c r="L1066" s="112"/>
      <c r="M1066" s="113"/>
    </row>
    <row r="1067" spans="1:13" x14ac:dyDescent="0.4">
      <c r="A1067" s="225">
        <f t="shared" si="110"/>
        <v>254</v>
      </c>
      <c r="B1067" s="433"/>
      <c r="C1067" s="433"/>
      <c r="D1067" s="433"/>
      <c r="E1067" s="433"/>
      <c r="F1067" s="433"/>
      <c r="G1067" s="433"/>
      <c r="H1067" s="433"/>
      <c r="I1067" s="433"/>
      <c r="J1067" s="434"/>
      <c r="K1067" s="208"/>
      <c r="L1067" s="112"/>
      <c r="M1067" s="113"/>
    </row>
    <row r="1068" spans="1:13" x14ac:dyDescent="0.4">
      <c r="A1068" s="225">
        <f t="shared" si="110"/>
        <v>255</v>
      </c>
      <c r="B1068" s="433"/>
      <c r="C1068" s="433"/>
      <c r="D1068" s="433"/>
      <c r="E1068" s="433"/>
      <c r="F1068" s="433"/>
      <c r="G1068" s="433"/>
      <c r="H1068" s="433"/>
      <c r="I1068" s="433"/>
      <c r="J1068" s="434"/>
      <c r="K1068" s="208"/>
      <c r="L1068" s="112"/>
      <c r="M1068" s="113"/>
    </row>
    <row r="1069" spans="1:13" x14ac:dyDescent="0.4">
      <c r="A1069" s="225">
        <f t="shared" si="110"/>
        <v>256</v>
      </c>
      <c r="B1069" s="433"/>
      <c r="C1069" s="433"/>
      <c r="D1069" s="433"/>
      <c r="E1069" s="433"/>
      <c r="F1069" s="433"/>
      <c r="G1069" s="433"/>
      <c r="H1069" s="433"/>
      <c r="I1069" s="433"/>
      <c r="J1069" s="434"/>
      <c r="K1069" s="208"/>
      <c r="L1069" s="112"/>
      <c r="M1069" s="113"/>
    </row>
    <row r="1070" spans="1:13" x14ac:dyDescent="0.4">
      <c r="A1070" s="225">
        <f t="shared" si="110"/>
        <v>257</v>
      </c>
      <c r="B1070" s="433"/>
      <c r="C1070" s="433"/>
      <c r="D1070" s="433"/>
      <c r="E1070" s="433"/>
      <c r="F1070" s="433"/>
      <c r="G1070" s="433"/>
      <c r="H1070" s="433"/>
      <c r="I1070" s="433"/>
      <c r="J1070" s="434"/>
      <c r="K1070" s="208"/>
      <c r="L1070" s="112"/>
      <c r="M1070" s="113"/>
    </row>
    <row r="1071" spans="1:13" ht="13.2" thickBot="1" x14ac:dyDescent="0.45">
      <c r="A1071" s="226">
        <f>G1056</f>
        <v>258</v>
      </c>
      <c r="B1071" s="435"/>
      <c r="C1071" s="435"/>
      <c r="D1071" s="435"/>
      <c r="E1071" s="435"/>
      <c r="F1071" s="435"/>
      <c r="G1071" s="435"/>
      <c r="H1071" s="435"/>
      <c r="I1071" s="435"/>
      <c r="J1071" s="436"/>
      <c r="K1071" s="208"/>
      <c r="L1071" s="114"/>
      <c r="M1071" s="115"/>
    </row>
    <row r="1072" spans="1:13" s="16" customFormat="1" ht="6" customHeight="1" thickBot="1" x14ac:dyDescent="0.45"/>
    <row r="1073" spans="1:13" ht="37.799999999999997" x14ac:dyDescent="0.4">
      <c r="A1073" s="392">
        <v>11.4</v>
      </c>
      <c r="B1073" s="104" t="s">
        <v>136</v>
      </c>
      <c r="C1073" s="348" t="s">
        <v>137</v>
      </c>
      <c r="D1073" s="347" t="s">
        <v>587</v>
      </c>
      <c r="E1073" s="416">
        <v>8</v>
      </c>
      <c r="F1073" s="16"/>
      <c r="G1073" s="224">
        <v>259</v>
      </c>
      <c r="H1073" s="13" t="s">
        <v>555</v>
      </c>
      <c r="I1073" s="176">
        <f>J1073*$E$1073</f>
        <v>2.8</v>
      </c>
      <c r="J1073" s="1">
        <v>0.35</v>
      </c>
      <c r="K1073" s="211"/>
      <c r="L1073" s="177">
        <f>M1073*$E$1073</f>
        <v>2.4</v>
      </c>
      <c r="M1073" s="9">
        <v>0.3</v>
      </c>
    </row>
    <row r="1074" spans="1:13" ht="25.2" x14ac:dyDescent="0.4">
      <c r="A1074" s="393"/>
      <c r="B1074" s="58" t="s">
        <v>21</v>
      </c>
      <c r="C1074" s="349"/>
      <c r="D1074" s="300"/>
      <c r="E1074" s="417"/>
      <c r="F1074" s="16"/>
      <c r="G1074" s="225">
        <v>260</v>
      </c>
      <c r="H1074" s="69" t="s">
        <v>335</v>
      </c>
      <c r="I1074" s="172">
        <f>J1074*$E$1073</f>
        <v>2.4</v>
      </c>
      <c r="J1074" s="2">
        <v>0.3</v>
      </c>
      <c r="K1074" s="211"/>
      <c r="L1074" s="173">
        <f>M1074*$E$1073</f>
        <v>2.4</v>
      </c>
      <c r="M1074" s="10">
        <v>0.3</v>
      </c>
    </row>
    <row r="1075" spans="1:13" x14ac:dyDescent="0.4">
      <c r="A1075" s="393"/>
      <c r="B1075" s="305" t="s">
        <v>336</v>
      </c>
      <c r="C1075" s="349"/>
      <c r="D1075" s="300"/>
      <c r="E1075" s="417"/>
      <c r="F1075" s="16"/>
      <c r="G1075" s="225">
        <v>261</v>
      </c>
      <c r="H1075" s="162" t="s">
        <v>138</v>
      </c>
      <c r="I1075" s="172">
        <f t="shared" ref="I1075:I1077" si="111">J1075*$E$1073</f>
        <v>0.8</v>
      </c>
      <c r="J1075" s="2">
        <v>0.1</v>
      </c>
      <c r="K1075" s="211"/>
      <c r="L1075" s="173">
        <f t="shared" ref="L1075:L1077" si="112">M1075*$E$1073</f>
        <v>0.8</v>
      </c>
      <c r="M1075" s="10">
        <v>0.1</v>
      </c>
    </row>
    <row r="1076" spans="1:13" x14ac:dyDescent="0.4">
      <c r="A1076" s="393"/>
      <c r="B1076" s="305"/>
      <c r="C1076" s="349"/>
      <c r="D1076" s="300"/>
      <c r="E1076" s="417"/>
      <c r="F1076" s="16"/>
      <c r="G1076" s="225">
        <v>262</v>
      </c>
      <c r="H1076" s="162" t="s">
        <v>575</v>
      </c>
      <c r="I1076" s="172">
        <f t="shared" si="111"/>
        <v>1.6</v>
      </c>
      <c r="J1076" s="2">
        <v>0.2</v>
      </c>
      <c r="K1076" s="211"/>
      <c r="L1076" s="173">
        <f t="shared" si="112"/>
        <v>1.6</v>
      </c>
      <c r="M1076" s="10">
        <v>0.2</v>
      </c>
    </row>
    <row r="1077" spans="1:13" x14ac:dyDescent="0.4">
      <c r="A1077" s="393"/>
      <c r="B1077" s="305"/>
      <c r="C1077" s="349"/>
      <c r="D1077" s="300"/>
      <c r="E1077" s="417"/>
      <c r="F1077" s="16"/>
      <c r="G1077" s="225">
        <v>263</v>
      </c>
      <c r="H1077" s="6" t="s">
        <v>139</v>
      </c>
      <c r="I1077" s="172">
        <f t="shared" si="111"/>
        <v>0.4</v>
      </c>
      <c r="J1077" s="2">
        <v>0.05</v>
      </c>
      <c r="K1077" s="211"/>
      <c r="L1077" s="173">
        <f t="shared" si="112"/>
        <v>0.4</v>
      </c>
      <c r="M1077" s="10">
        <v>0.05</v>
      </c>
    </row>
    <row r="1078" spans="1:13" ht="13.2" thickBot="1" x14ac:dyDescent="0.45">
      <c r="A1078" s="394"/>
      <c r="B1078" s="306"/>
      <c r="C1078" s="439"/>
      <c r="D1078" s="301"/>
      <c r="E1078" s="418"/>
      <c r="F1078" s="16"/>
      <c r="G1078" s="318" t="s">
        <v>14</v>
      </c>
      <c r="H1078" s="319"/>
      <c r="I1078" s="174">
        <f>SUM(I1073:I1077)</f>
        <v>8</v>
      </c>
      <c r="J1078" s="4">
        <f>SUM(J1073:J1077)</f>
        <v>1</v>
      </c>
      <c r="K1078" s="16"/>
      <c r="L1078" s="175">
        <f>SUM(L1073:L1077)</f>
        <v>7.6</v>
      </c>
      <c r="M1078" s="4">
        <f>SUM(M1073:M1077)</f>
        <v>0.95</v>
      </c>
    </row>
    <row r="1079" spans="1:13" s="16" customFormat="1" ht="6" customHeight="1" thickBot="1" x14ac:dyDescent="0.45"/>
    <row r="1080" spans="1:13" s="16" customFormat="1" ht="14.25" customHeight="1" x14ac:dyDescent="0.4">
      <c r="A1080" s="423" t="s">
        <v>523</v>
      </c>
      <c r="B1080" s="424"/>
      <c r="C1080" s="424"/>
      <c r="D1080" s="424"/>
      <c r="E1080" s="424"/>
      <c r="F1080" s="424"/>
      <c r="G1080" s="424"/>
      <c r="H1080" s="424"/>
      <c r="I1080" s="424"/>
      <c r="J1080" s="425"/>
      <c r="K1080" s="195"/>
      <c r="L1080" s="110" t="s">
        <v>153</v>
      </c>
      <c r="M1080" s="111" t="s">
        <v>174</v>
      </c>
    </row>
    <row r="1081" spans="1:13" x14ac:dyDescent="0.4">
      <c r="A1081" s="225">
        <f>G1073</f>
        <v>259</v>
      </c>
      <c r="B1081" s="433"/>
      <c r="C1081" s="433"/>
      <c r="D1081" s="433"/>
      <c r="E1081" s="433"/>
      <c r="F1081" s="433"/>
      <c r="G1081" s="433"/>
      <c r="H1081" s="433"/>
      <c r="I1081" s="433"/>
      <c r="J1081" s="434"/>
      <c r="K1081" s="208"/>
      <c r="L1081" s="112"/>
      <c r="M1081" s="113"/>
    </row>
    <row r="1082" spans="1:13" x14ac:dyDescent="0.4">
      <c r="A1082" s="225">
        <f>G1074</f>
        <v>260</v>
      </c>
      <c r="B1082" s="433"/>
      <c r="C1082" s="433"/>
      <c r="D1082" s="433"/>
      <c r="E1082" s="433"/>
      <c r="F1082" s="433"/>
      <c r="G1082" s="433"/>
      <c r="H1082" s="433"/>
      <c r="I1082" s="433"/>
      <c r="J1082" s="434"/>
      <c r="K1082" s="208"/>
      <c r="L1082" s="112"/>
      <c r="M1082" s="113"/>
    </row>
    <row r="1083" spans="1:13" x14ac:dyDescent="0.4">
      <c r="A1083" s="225">
        <f t="shared" ref="A1083:A1085" si="113">G1075</f>
        <v>261</v>
      </c>
      <c r="B1083" s="433"/>
      <c r="C1083" s="433"/>
      <c r="D1083" s="433"/>
      <c r="E1083" s="433"/>
      <c r="F1083" s="433"/>
      <c r="G1083" s="433"/>
      <c r="H1083" s="433"/>
      <c r="I1083" s="433"/>
      <c r="J1083" s="434"/>
      <c r="K1083" s="208"/>
      <c r="L1083" s="112"/>
      <c r="M1083" s="113"/>
    </row>
    <row r="1084" spans="1:13" x14ac:dyDescent="0.4">
      <c r="A1084" s="225">
        <f t="shared" si="113"/>
        <v>262</v>
      </c>
      <c r="B1084" s="433"/>
      <c r="C1084" s="433"/>
      <c r="D1084" s="433"/>
      <c r="E1084" s="433"/>
      <c r="F1084" s="433"/>
      <c r="G1084" s="433"/>
      <c r="H1084" s="433"/>
      <c r="I1084" s="433"/>
      <c r="J1084" s="434"/>
      <c r="K1084" s="208"/>
      <c r="L1084" s="112"/>
      <c r="M1084" s="113"/>
    </row>
    <row r="1085" spans="1:13" ht="13.2" thickBot="1" x14ac:dyDescent="0.45">
      <c r="A1085" s="226">
        <f t="shared" si="113"/>
        <v>263</v>
      </c>
      <c r="B1085" s="435"/>
      <c r="C1085" s="435"/>
      <c r="D1085" s="435"/>
      <c r="E1085" s="435"/>
      <c r="F1085" s="435"/>
      <c r="G1085" s="435"/>
      <c r="H1085" s="435"/>
      <c r="I1085" s="435"/>
      <c r="J1085" s="436"/>
      <c r="K1085" s="208"/>
      <c r="L1085" s="114"/>
      <c r="M1085" s="115"/>
    </row>
    <row r="1087" spans="1:13" x14ac:dyDescent="0.4">
      <c r="A1087" s="499" t="s">
        <v>204</v>
      </c>
      <c r="B1087" s="499"/>
      <c r="C1087" s="499"/>
      <c r="D1087" s="499"/>
      <c r="E1087" s="499"/>
      <c r="F1087" s="499"/>
      <c r="G1087" s="499"/>
      <c r="H1087" s="499"/>
      <c r="I1087" s="499"/>
      <c r="J1087" s="499"/>
      <c r="K1087" s="499"/>
      <c r="L1087" s="499"/>
      <c r="M1087" s="499"/>
    </row>
    <row r="1088" spans="1:13" x14ac:dyDescent="0.4">
      <c r="L1088" s="163"/>
    </row>
  </sheetData>
  <sheetProtection password="9690" sheet="1" objects="1" scenarios="1" formatRows="0" insertRows="0"/>
  <mergeCells count="1289">
    <mergeCell ref="E291:H291"/>
    <mergeCell ref="E292:H292"/>
    <mergeCell ref="A301:C301"/>
    <mergeCell ref="B302:C302"/>
    <mergeCell ref="B303:C303"/>
    <mergeCell ref="B304:C304"/>
    <mergeCell ref="B305:C305"/>
    <mergeCell ref="B243:J243"/>
    <mergeCell ref="K243:M243"/>
    <mergeCell ref="B244:J244"/>
    <mergeCell ref="K244:M244"/>
    <mergeCell ref="B245:J245"/>
    <mergeCell ref="K245:M245"/>
    <mergeCell ref="B234:J234"/>
    <mergeCell ref="K234:M234"/>
    <mergeCell ref="B235:J235"/>
    <mergeCell ref="K235:M235"/>
    <mergeCell ref="B236:J236"/>
    <mergeCell ref="K236:M236"/>
    <mergeCell ref="B237:J237"/>
    <mergeCell ref="K237:M237"/>
    <mergeCell ref="B238:J238"/>
    <mergeCell ref="K238:M238"/>
    <mergeCell ref="B239:J239"/>
    <mergeCell ref="K239:M239"/>
    <mergeCell ref="B240:J240"/>
    <mergeCell ref="K240:M240"/>
    <mergeCell ref="B241:J241"/>
    <mergeCell ref="K241:M241"/>
    <mergeCell ref="B242:J242"/>
    <mergeCell ref="K242:M242"/>
    <mergeCell ref="D301:M301"/>
    <mergeCell ref="B221:J221"/>
    <mergeCell ref="B222:J222"/>
    <mergeCell ref="B223:J223"/>
    <mergeCell ref="B224:J224"/>
    <mergeCell ref="B225:J225"/>
    <mergeCell ref="B226:J226"/>
    <mergeCell ref="B227:J227"/>
    <mergeCell ref="B228:J228"/>
    <mergeCell ref="H63:J63"/>
    <mergeCell ref="K63:L63"/>
    <mergeCell ref="H64:J64"/>
    <mergeCell ref="K64:L64"/>
    <mergeCell ref="H65:J65"/>
    <mergeCell ref="K65:L65"/>
    <mergeCell ref="H66:J66"/>
    <mergeCell ref="K66:L66"/>
    <mergeCell ref="H67:J67"/>
    <mergeCell ref="K67:L67"/>
    <mergeCell ref="B215:J215"/>
    <mergeCell ref="K215:M215"/>
    <mergeCell ref="B216:J216"/>
    <mergeCell ref="K216:M216"/>
    <mergeCell ref="K217:M217"/>
    <mergeCell ref="K218:M218"/>
    <mergeCell ref="K219:M219"/>
    <mergeCell ref="B220:J220"/>
    <mergeCell ref="K220:M220"/>
    <mergeCell ref="B217:J217"/>
    <mergeCell ref="B218:J218"/>
    <mergeCell ref="B219:J219"/>
    <mergeCell ref="K221:M221"/>
    <mergeCell ref="K222:M222"/>
    <mergeCell ref="K223:M223"/>
    <mergeCell ref="K224:M224"/>
    <mergeCell ref="K225:M225"/>
    <mergeCell ref="K226:M226"/>
    <mergeCell ref="K227:M227"/>
    <mergeCell ref="K228:M228"/>
    <mergeCell ref="B229:J229"/>
    <mergeCell ref="K229:M229"/>
    <mergeCell ref="B230:J230"/>
    <mergeCell ref="K230:M230"/>
    <mergeCell ref="B231:J231"/>
    <mergeCell ref="K231:M231"/>
    <mergeCell ref="B232:J232"/>
    <mergeCell ref="K232:M232"/>
    <mergeCell ref="B233:J233"/>
    <mergeCell ref="K233:M233"/>
    <mergeCell ref="B206:J206"/>
    <mergeCell ref="K206:M206"/>
    <mergeCell ref="B207:J207"/>
    <mergeCell ref="K207:M207"/>
    <mergeCell ref="B208:J208"/>
    <mergeCell ref="K208:M208"/>
    <mergeCell ref="B209:J209"/>
    <mergeCell ref="K209:M209"/>
    <mergeCell ref="B210:J210"/>
    <mergeCell ref="K210:M210"/>
    <mergeCell ref="B211:J211"/>
    <mergeCell ref="K211:M211"/>
    <mergeCell ref="B212:J212"/>
    <mergeCell ref="K212:M212"/>
    <mergeCell ref="B213:J213"/>
    <mergeCell ref="K213:M213"/>
    <mergeCell ref="B193:J193"/>
    <mergeCell ref="K193:M193"/>
    <mergeCell ref="B194:J194"/>
    <mergeCell ref="K194:M194"/>
    <mergeCell ref="B195:J195"/>
    <mergeCell ref="K195:M195"/>
    <mergeCell ref="B196:J196"/>
    <mergeCell ref="K196:M196"/>
    <mergeCell ref="B214:J214"/>
    <mergeCell ref="K214:M214"/>
    <mergeCell ref="B197:J197"/>
    <mergeCell ref="K197:M197"/>
    <mergeCell ref="B198:J198"/>
    <mergeCell ref="K198:M198"/>
    <mergeCell ref="B199:J199"/>
    <mergeCell ref="K199:M199"/>
    <mergeCell ref="B200:J200"/>
    <mergeCell ref="K200:M200"/>
    <mergeCell ref="B201:J201"/>
    <mergeCell ref="K201:M201"/>
    <mergeCell ref="B202:J202"/>
    <mergeCell ref="K202:M202"/>
    <mergeCell ref="B203:J203"/>
    <mergeCell ref="K203:M203"/>
    <mergeCell ref="B204:J204"/>
    <mergeCell ref="K204:M204"/>
    <mergeCell ref="B205:J205"/>
    <mergeCell ref="K205:M205"/>
    <mergeCell ref="B184:J184"/>
    <mergeCell ref="K184:M184"/>
    <mergeCell ref="B185:J185"/>
    <mergeCell ref="K185:M185"/>
    <mergeCell ref="B186:J186"/>
    <mergeCell ref="K186:M186"/>
    <mergeCell ref="B187:J187"/>
    <mergeCell ref="K187:M187"/>
    <mergeCell ref="B188:J188"/>
    <mergeCell ref="K188:M188"/>
    <mergeCell ref="B189:J189"/>
    <mergeCell ref="K189:M189"/>
    <mergeCell ref="B190:J190"/>
    <mergeCell ref="K190:M190"/>
    <mergeCell ref="B191:J191"/>
    <mergeCell ref="K191:M191"/>
    <mergeCell ref="B192:J192"/>
    <mergeCell ref="K192:M192"/>
    <mergeCell ref="B175:J175"/>
    <mergeCell ref="K175:M175"/>
    <mergeCell ref="B176:J176"/>
    <mergeCell ref="K176:M176"/>
    <mergeCell ref="B177:J177"/>
    <mergeCell ref="K177:M177"/>
    <mergeCell ref="B178:J178"/>
    <mergeCell ref="K178:M178"/>
    <mergeCell ref="B179:J179"/>
    <mergeCell ref="K179:M179"/>
    <mergeCell ref="B180:J180"/>
    <mergeCell ref="K180:M180"/>
    <mergeCell ref="B181:J181"/>
    <mergeCell ref="K181:M181"/>
    <mergeCell ref="B182:J182"/>
    <mergeCell ref="K182:M182"/>
    <mergeCell ref="B183:J183"/>
    <mergeCell ref="K183:M183"/>
    <mergeCell ref="B166:J166"/>
    <mergeCell ref="K166:M166"/>
    <mergeCell ref="B167:J167"/>
    <mergeCell ref="K167:M167"/>
    <mergeCell ref="B168:J168"/>
    <mergeCell ref="K168:M168"/>
    <mergeCell ref="B169:J169"/>
    <mergeCell ref="K169:M169"/>
    <mergeCell ref="B170:J170"/>
    <mergeCell ref="K170:M170"/>
    <mergeCell ref="B171:J171"/>
    <mergeCell ref="K171:M171"/>
    <mergeCell ref="B172:J172"/>
    <mergeCell ref="K172:M172"/>
    <mergeCell ref="B173:J173"/>
    <mergeCell ref="K173:M173"/>
    <mergeCell ref="B174:J174"/>
    <mergeCell ref="K174:M174"/>
    <mergeCell ref="B157:J157"/>
    <mergeCell ref="K157:M157"/>
    <mergeCell ref="B158:J158"/>
    <mergeCell ref="K158:M158"/>
    <mergeCell ref="B159:J159"/>
    <mergeCell ref="K159:M159"/>
    <mergeCell ref="B160:J160"/>
    <mergeCell ref="K160:M160"/>
    <mergeCell ref="B161:J161"/>
    <mergeCell ref="K161:M161"/>
    <mergeCell ref="B162:J162"/>
    <mergeCell ref="K162:M162"/>
    <mergeCell ref="B163:J163"/>
    <mergeCell ref="K163:M163"/>
    <mergeCell ref="B164:J164"/>
    <mergeCell ref="K164:M164"/>
    <mergeCell ref="B165:J165"/>
    <mergeCell ref="K165:M165"/>
    <mergeCell ref="B148:J148"/>
    <mergeCell ref="K148:M148"/>
    <mergeCell ref="B149:J149"/>
    <mergeCell ref="K149:M149"/>
    <mergeCell ref="B150:J150"/>
    <mergeCell ref="K150:M150"/>
    <mergeCell ref="B151:J151"/>
    <mergeCell ref="K151:M151"/>
    <mergeCell ref="B152:J152"/>
    <mergeCell ref="K152:M152"/>
    <mergeCell ref="B153:J153"/>
    <mergeCell ref="K153:M153"/>
    <mergeCell ref="B154:J154"/>
    <mergeCell ref="K154:M154"/>
    <mergeCell ref="B155:J155"/>
    <mergeCell ref="K155:M155"/>
    <mergeCell ref="B156:J156"/>
    <mergeCell ref="K156:M156"/>
    <mergeCell ref="B139:J139"/>
    <mergeCell ref="K139:M139"/>
    <mergeCell ref="B140:J140"/>
    <mergeCell ref="K140:M140"/>
    <mergeCell ref="B141:J141"/>
    <mergeCell ref="K141:M141"/>
    <mergeCell ref="B142:J142"/>
    <mergeCell ref="K142:M142"/>
    <mergeCell ref="B143:J143"/>
    <mergeCell ref="K143:M143"/>
    <mergeCell ref="B144:J144"/>
    <mergeCell ref="K144:M144"/>
    <mergeCell ref="B145:J145"/>
    <mergeCell ref="K145:M145"/>
    <mergeCell ref="B146:J146"/>
    <mergeCell ref="K146:M146"/>
    <mergeCell ref="B147:J147"/>
    <mergeCell ref="K147:M147"/>
    <mergeCell ref="B130:J130"/>
    <mergeCell ref="K130:M130"/>
    <mergeCell ref="B131:J131"/>
    <mergeCell ref="K131:M131"/>
    <mergeCell ref="B132:J132"/>
    <mergeCell ref="K132:M132"/>
    <mergeCell ref="B133:J133"/>
    <mergeCell ref="K133:M133"/>
    <mergeCell ref="B134:J134"/>
    <mergeCell ref="K134:M134"/>
    <mergeCell ref="B135:J135"/>
    <mergeCell ref="K135:M135"/>
    <mergeCell ref="B136:J136"/>
    <mergeCell ref="K136:M136"/>
    <mergeCell ref="B137:J137"/>
    <mergeCell ref="K137:M137"/>
    <mergeCell ref="B138:J138"/>
    <mergeCell ref="K138:M138"/>
    <mergeCell ref="B121:J121"/>
    <mergeCell ref="K121:M121"/>
    <mergeCell ref="B122:J122"/>
    <mergeCell ref="K122:M122"/>
    <mergeCell ref="B123:J123"/>
    <mergeCell ref="K123:M123"/>
    <mergeCell ref="B124:J124"/>
    <mergeCell ref="K124:M124"/>
    <mergeCell ref="B125:J125"/>
    <mergeCell ref="K125:M125"/>
    <mergeCell ref="B126:J126"/>
    <mergeCell ref="K126:M126"/>
    <mergeCell ref="B127:J127"/>
    <mergeCell ref="K127:M127"/>
    <mergeCell ref="B128:J128"/>
    <mergeCell ref="K128:M128"/>
    <mergeCell ref="B129:J129"/>
    <mergeCell ref="K129:M129"/>
    <mergeCell ref="B112:J112"/>
    <mergeCell ref="K112:M112"/>
    <mergeCell ref="B113:J113"/>
    <mergeCell ref="K113:M113"/>
    <mergeCell ref="B114:J114"/>
    <mergeCell ref="K114:M114"/>
    <mergeCell ref="B115:J115"/>
    <mergeCell ref="K115:M115"/>
    <mergeCell ref="B116:J116"/>
    <mergeCell ref="K116:M116"/>
    <mergeCell ref="B117:J117"/>
    <mergeCell ref="K117:M117"/>
    <mergeCell ref="B118:J118"/>
    <mergeCell ref="K118:M118"/>
    <mergeCell ref="B119:J119"/>
    <mergeCell ref="K119:M119"/>
    <mergeCell ref="B120:J120"/>
    <mergeCell ref="K120:M120"/>
    <mergeCell ref="B103:J103"/>
    <mergeCell ref="K103:M103"/>
    <mergeCell ref="B104:J104"/>
    <mergeCell ref="K104:M104"/>
    <mergeCell ref="B105:J105"/>
    <mergeCell ref="K105:M105"/>
    <mergeCell ref="B106:J106"/>
    <mergeCell ref="K106:M106"/>
    <mergeCell ref="B107:J107"/>
    <mergeCell ref="K107:M107"/>
    <mergeCell ref="B108:J108"/>
    <mergeCell ref="K108:M108"/>
    <mergeCell ref="B109:J109"/>
    <mergeCell ref="K109:M109"/>
    <mergeCell ref="B110:J110"/>
    <mergeCell ref="K110:M110"/>
    <mergeCell ref="B111:J111"/>
    <mergeCell ref="K111:M111"/>
    <mergeCell ref="B94:J94"/>
    <mergeCell ref="K94:M94"/>
    <mergeCell ref="B95:J95"/>
    <mergeCell ref="K95:M95"/>
    <mergeCell ref="B96:J96"/>
    <mergeCell ref="K96:M96"/>
    <mergeCell ref="B97:J97"/>
    <mergeCell ref="K97:M97"/>
    <mergeCell ref="B98:J98"/>
    <mergeCell ref="K98:M98"/>
    <mergeCell ref="B99:J99"/>
    <mergeCell ref="K99:M99"/>
    <mergeCell ref="B100:J100"/>
    <mergeCell ref="K100:M100"/>
    <mergeCell ref="B101:J101"/>
    <mergeCell ref="K101:M101"/>
    <mergeCell ref="B102:J102"/>
    <mergeCell ref="K102:M102"/>
    <mergeCell ref="B85:J85"/>
    <mergeCell ref="K85:M85"/>
    <mergeCell ref="B86:J86"/>
    <mergeCell ref="K86:M86"/>
    <mergeCell ref="B87:J87"/>
    <mergeCell ref="K87:M87"/>
    <mergeCell ref="B88:J88"/>
    <mergeCell ref="K88:M88"/>
    <mergeCell ref="B89:J89"/>
    <mergeCell ref="K89:M89"/>
    <mergeCell ref="B90:J90"/>
    <mergeCell ref="K90:M90"/>
    <mergeCell ref="B91:J91"/>
    <mergeCell ref="K91:M91"/>
    <mergeCell ref="B92:J92"/>
    <mergeCell ref="K92:M92"/>
    <mergeCell ref="B93:J93"/>
    <mergeCell ref="K93:M93"/>
    <mergeCell ref="D717:D719"/>
    <mergeCell ref="B716:B719"/>
    <mergeCell ref="A629:A631"/>
    <mergeCell ref="C629:C631"/>
    <mergeCell ref="D629:D631"/>
    <mergeCell ref="B514:J514"/>
    <mergeCell ref="B515:J515"/>
    <mergeCell ref="B516:J516"/>
    <mergeCell ref="B517:J517"/>
    <mergeCell ref="B518:J518"/>
    <mergeCell ref="B519:J519"/>
    <mergeCell ref="B520:J520"/>
    <mergeCell ref="B521:J521"/>
    <mergeCell ref="B522:J522"/>
    <mergeCell ref="E525:E527"/>
    <mergeCell ref="B691:J691"/>
    <mergeCell ref="B692:J692"/>
    <mergeCell ref="B693:J693"/>
    <mergeCell ref="A703:J703"/>
    <mergeCell ref="B704:J704"/>
    <mergeCell ref="B675:B682"/>
    <mergeCell ref="E673:E682"/>
    <mergeCell ref="A684:J684"/>
    <mergeCell ref="B668:J668"/>
    <mergeCell ref="B669:J669"/>
    <mergeCell ref="B670:J670"/>
    <mergeCell ref="A655:A662"/>
    <mergeCell ref="C655:C662"/>
    <mergeCell ref="D655:D662"/>
    <mergeCell ref="E655:E662"/>
    <mergeCell ref="B657:B662"/>
    <mergeCell ref="G662:H662"/>
    <mergeCell ref="B1003:J1003"/>
    <mergeCell ref="B1004:J1004"/>
    <mergeCell ref="B931:J931"/>
    <mergeCell ref="A913:A923"/>
    <mergeCell ref="B968:J968"/>
    <mergeCell ref="B969:J969"/>
    <mergeCell ref="D14:L14"/>
    <mergeCell ref="D15:L15"/>
    <mergeCell ref="D16:L16"/>
    <mergeCell ref="D17:L17"/>
    <mergeCell ref="D18:L18"/>
    <mergeCell ref="D19:L19"/>
    <mergeCell ref="A261:M261"/>
    <mergeCell ref="B720:B723"/>
    <mergeCell ref="C717:C719"/>
    <mergeCell ref="A711:E711"/>
    <mergeCell ref="G711:H711"/>
    <mergeCell ref="I711:J711"/>
    <mergeCell ref="A633:J633"/>
    <mergeCell ref="B634:J634"/>
    <mergeCell ref="B635:J635"/>
    <mergeCell ref="A643:J643"/>
    <mergeCell ref="A485:J485"/>
    <mergeCell ref="B486:J486"/>
    <mergeCell ref="A478:E478"/>
    <mergeCell ref="G478:H478"/>
    <mergeCell ref="I478:J478"/>
    <mergeCell ref="A479:E479"/>
    <mergeCell ref="G479:J479"/>
    <mergeCell ref="A525:A527"/>
    <mergeCell ref="A507:J507"/>
    <mergeCell ref="B508:J508"/>
    <mergeCell ref="A1002:J1002"/>
    <mergeCell ref="B892:J892"/>
    <mergeCell ref="C998:C1000"/>
    <mergeCell ref="D998:D1000"/>
    <mergeCell ref="E998:E1000"/>
    <mergeCell ref="G959:H959"/>
    <mergeCell ref="A937:A939"/>
    <mergeCell ref="E974:E984"/>
    <mergeCell ref="G984:H984"/>
    <mergeCell ref="E937:E939"/>
    <mergeCell ref="G939:H939"/>
    <mergeCell ref="A941:J941"/>
    <mergeCell ref="B942:J942"/>
    <mergeCell ref="C974:C984"/>
    <mergeCell ref="D974:D984"/>
    <mergeCell ref="B943:J943"/>
    <mergeCell ref="B930:J930"/>
    <mergeCell ref="D937:D939"/>
    <mergeCell ref="C937:C939"/>
    <mergeCell ref="E948:E959"/>
    <mergeCell ref="B950:B959"/>
    <mergeCell ref="C958:C959"/>
    <mergeCell ref="D958:D959"/>
    <mergeCell ref="B976:B984"/>
    <mergeCell ref="A911:E911"/>
    <mergeCell ref="G911:J911"/>
    <mergeCell ref="B932:J932"/>
    <mergeCell ref="B970:J970"/>
    <mergeCell ref="A925:J925"/>
    <mergeCell ref="B926:J926"/>
    <mergeCell ref="B933:J933"/>
    <mergeCell ref="B934:J934"/>
    <mergeCell ref="B7:L7"/>
    <mergeCell ref="A1087:M1087"/>
    <mergeCell ref="B8:C8"/>
    <mergeCell ref="B9:C9"/>
    <mergeCell ref="B10:C10"/>
    <mergeCell ref="B11:C11"/>
    <mergeCell ref="B12:C12"/>
    <mergeCell ref="B13:C13"/>
    <mergeCell ref="B14:C14"/>
    <mergeCell ref="B15:C15"/>
    <mergeCell ref="B16:C16"/>
    <mergeCell ref="B17:C17"/>
    <mergeCell ref="B18:C18"/>
    <mergeCell ref="B19:C19"/>
    <mergeCell ref="D8:L8"/>
    <mergeCell ref="D9:L9"/>
    <mergeCell ref="D10:L10"/>
    <mergeCell ref="D11:L11"/>
    <mergeCell ref="D12:L12"/>
    <mergeCell ref="D13:L13"/>
    <mergeCell ref="E1009:E1020"/>
    <mergeCell ref="A974:A984"/>
    <mergeCell ref="C714:C716"/>
    <mergeCell ref="B1032:J1032"/>
    <mergeCell ref="B1033:J1033"/>
    <mergeCell ref="B857:J857"/>
    <mergeCell ref="B510:J510"/>
    <mergeCell ref="A1006:E1006"/>
    <mergeCell ref="G1006:H1006"/>
    <mergeCell ref="C720:C723"/>
    <mergeCell ref="D720:D723"/>
    <mergeCell ref="B990:J990"/>
    <mergeCell ref="B908:J908"/>
    <mergeCell ref="A910:E910"/>
    <mergeCell ref="G910:H910"/>
    <mergeCell ref="B929:J929"/>
    <mergeCell ref="B380:J380"/>
    <mergeCell ref="B381:J381"/>
    <mergeCell ref="B358:J358"/>
    <mergeCell ref="A349:A355"/>
    <mergeCell ref="G355:H355"/>
    <mergeCell ref="B379:J379"/>
    <mergeCell ref="B395:J395"/>
    <mergeCell ref="B382:J382"/>
    <mergeCell ref="C352:C355"/>
    <mergeCell ref="G900:H900"/>
    <mergeCell ref="G923:H923"/>
    <mergeCell ref="C913:C917"/>
    <mergeCell ref="D913:D917"/>
    <mergeCell ref="E913:E923"/>
    <mergeCell ref="D918:D919"/>
    <mergeCell ref="C918:C919"/>
    <mergeCell ref="B915:B917"/>
    <mergeCell ref="B897:B900"/>
    <mergeCell ref="I910:J910"/>
    <mergeCell ref="D920:D923"/>
    <mergeCell ref="C920:C923"/>
    <mergeCell ref="G873:H873"/>
    <mergeCell ref="C868:C869"/>
    <mergeCell ref="D868:D869"/>
    <mergeCell ref="B690:J690"/>
    <mergeCell ref="A714:A723"/>
    <mergeCell ref="B728:J728"/>
    <mergeCell ref="E714:E723"/>
    <mergeCell ref="B935:J935"/>
    <mergeCell ref="B927:J927"/>
    <mergeCell ref="B928:J928"/>
    <mergeCell ref="E629:E631"/>
    <mergeCell ref="G631:H631"/>
    <mergeCell ref="A673:A682"/>
    <mergeCell ref="B569:J569"/>
    <mergeCell ref="B570:J570"/>
    <mergeCell ref="B581:J581"/>
    <mergeCell ref="B582:J582"/>
    <mergeCell ref="B583:J583"/>
    <mergeCell ref="B584:J584"/>
    <mergeCell ref="B585:J585"/>
    <mergeCell ref="B586:J586"/>
    <mergeCell ref="A580:J580"/>
    <mergeCell ref="C674:C682"/>
    <mergeCell ref="D674:D682"/>
    <mergeCell ref="G682:H682"/>
    <mergeCell ref="A664:J664"/>
    <mergeCell ref="B918:B923"/>
    <mergeCell ref="A725:J725"/>
    <mergeCell ref="B726:J726"/>
    <mergeCell ref="B727:J727"/>
    <mergeCell ref="B729:J729"/>
    <mergeCell ref="B730:J730"/>
    <mergeCell ref="B685:J685"/>
    <mergeCell ref="B686:J686"/>
    <mergeCell ref="B687:J687"/>
    <mergeCell ref="B688:J688"/>
    <mergeCell ref="B689:J689"/>
    <mergeCell ref="C870:C873"/>
    <mergeCell ref="D870:D873"/>
    <mergeCell ref="D302:M302"/>
    <mergeCell ref="B403:J403"/>
    <mergeCell ref="B404:J404"/>
    <mergeCell ref="A397:A400"/>
    <mergeCell ref="G400:H400"/>
    <mergeCell ref="B385:J385"/>
    <mergeCell ref="A392:J392"/>
    <mergeCell ref="B393:J393"/>
    <mergeCell ref="B394:J394"/>
    <mergeCell ref="A339:A342"/>
    <mergeCell ref="C371:C374"/>
    <mergeCell ref="C397:C400"/>
    <mergeCell ref="D397:D400"/>
    <mergeCell ref="B361:J361"/>
    <mergeCell ref="B362:J362"/>
    <mergeCell ref="B363:J363"/>
    <mergeCell ref="E349:E355"/>
    <mergeCell ref="B384:J384"/>
    <mergeCell ref="B368:B370"/>
    <mergeCell ref="B371:B374"/>
    <mergeCell ref="D365:D367"/>
    <mergeCell ref="C365:C367"/>
    <mergeCell ref="G374:H374"/>
    <mergeCell ref="D352:D354"/>
    <mergeCell ref="B383:J383"/>
    <mergeCell ref="E365:E374"/>
    <mergeCell ref="D303:M303"/>
    <mergeCell ref="B399:B400"/>
    <mergeCell ref="A376:J376"/>
    <mergeCell ref="B377:J377"/>
    <mergeCell ref="B378:J378"/>
    <mergeCell ref="G390:H390"/>
    <mergeCell ref="I284:M284"/>
    <mergeCell ref="D307:M307"/>
    <mergeCell ref="D308:M308"/>
    <mergeCell ref="D309:M309"/>
    <mergeCell ref="E293:H293"/>
    <mergeCell ref="B306:C306"/>
    <mergeCell ref="B307:C307"/>
    <mergeCell ref="B308:C308"/>
    <mergeCell ref="B309:C309"/>
    <mergeCell ref="E282:H282"/>
    <mergeCell ref="I280:M280"/>
    <mergeCell ref="B314:M314"/>
    <mergeCell ref="I293:M293"/>
    <mergeCell ref="I294:M294"/>
    <mergeCell ref="B291:D294"/>
    <mergeCell ref="B299:D299"/>
    <mergeCell ref="E299:M299"/>
    <mergeCell ref="B300:M300"/>
    <mergeCell ref="A311:M311"/>
    <mergeCell ref="B312:M312"/>
    <mergeCell ref="E295:H295"/>
    <mergeCell ref="E296:H296"/>
    <mergeCell ref="E297:H297"/>
    <mergeCell ref="I295:M295"/>
    <mergeCell ref="I296:M296"/>
    <mergeCell ref="I297:M297"/>
    <mergeCell ref="I288:M288"/>
    <mergeCell ref="I289:M289"/>
    <mergeCell ref="E290:H290"/>
    <mergeCell ref="E281:H281"/>
    <mergeCell ref="E288:H288"/>
    <mergeCell ref="E289:H289"/>
    <mergeCell ref="L946:M946"/>
    <mergeCell ref="A945:E945"/>
    <mergeCell ref="G945:H945"/>
    <mergeCell ref="I945:J945"/>
    <mergeCell ref="A946:E946"/>
    <mergeCell ref="G946:J946"/>
    <mergeCell ref="A264:B264"/>
    <mergeCell ref="C264:M264"/>
    <mergeCell ref="A265:B265"/>
    <mergeCell ref="C265:M265"/>
    <mergeCell ref="A267:B267"/>
    <mergeCell ref="C267:M267"/>
    <mergeCell ref="A269:M269"/>
    <mergeCell ref="B270:D270"/>
    <mergeCell ref="E270:M270"/>
    <mergeCell ref="A266:B266"/>
    <mergeCell ref="G337:J337"/>
    <mergeCell ref="G336:H336"/>
    <mergeCell ref="A337:E337"/>
    <mergeCell ref="B320:B324"/>
    <mergeCell ref="C324:G324"/>
    <mergeCell ref="H321:M321"/>
    <mergeCell ref="H322:M322"/>
    <mergeCell ref="C266:M266"/>
    <mergeCell ref="I290:M290"/>
    <mergeCell ref="A320:A324"/>
    <mergeCell ref="B284:D290"/>
    <mergeCell ref="E294:H294"/>
    <mergeCell ref="I291:M291"/>
    <mergeCell ref="I292:M292"/>
    <mergeCell ref="A291:A294"/>
    <mergeCell ref="B313:M313"/>
    <mergeCell ref="A61:C61"/>
    <mergeCell ref="D61:G61"/>
    <mergeCell ref="B252:J252"/>
    <mergeCell ref="B251:J251"/>
    <mergeCell ref="B66:D66"/>
    <mergeCell ref="E66:G66"/>
    <mergeCell ref="B67:D67"/>
    <mergeCell ref="E67:G67"/>
    <mergeCell ref="B70:J70"/>
    <mergeCell ref="B71:M71"/>
    <mergeCell ref="B72:M72"/>
    <mergeCell ref="B73:M73"/>
    <mergeCell ref="B74:M74"/>
    <mergeCell ref="B75:M75"/>
    <mergeCell ref="A882:A886"/>
    <mergeCell ref="C882:C886"/>
    <mergeCell ref="D882:D886"/>
    <mergeCell ref="E882:E886"/>
    <mergeCell ref="B884:B886"/>
    <mergeCell ref="G886:H886"/>
    <mergeCell ref="B877:J877"/>
    <mergeCell ref="B878:J878"/>
    <mergeCell ref="B879:J879"/>
    <mergeCell ref="B880:J880"/>
    <mergeCell ref="A868:A873"/>
    <mergeCell ref="E298:H298"/>
    <mergeCell ref="I298:M298"/>
    <mergeCell ref="B295:D298"/>
    <mergeCell ref="A295:A298"/>
    <mergeCell ref="D306:M306"/>
    <mergeCell ref="E284:H284"/>
    <mergeCell ref="E285:H285"/>
    <mergeCell ref="B971:J971"/>
    <mergeCell ref="B972:J972"/>
    <mergeCell ref="B988:J988"/>
    <mergeCell ref="B989:J989"/>
    <mergeCell ref="B996:J996"/>
    <mergeCell ref="A1022:J1022"/>
    <mergeCell ref="C948:C956"/>
    <mergeCell ref="D948:D956"/>
    <mergeCell ref="G1000:H1000"/>
    <mergeCell ref="I1006:J1006"/>
    <mergeCell ref="A986:J986"/>
    <mergeCell ref="B987:J987"/>
    <mergeCell ref="A1009:A1020"/>
    <mergeCell ref="C1009:C1020"/>
    <mergeCell ref="A1007:E1007"/>
    <mergeCell ref="D1009:D1020"/>
    <mergeCell ref="B1013:B1020"/>
    <mergeCell ref="B991:J991"/>
    <mergeCell ref="B992:J992"/>
    <mergeCell ref="B993:J993"/>
    <mergeCell ref="B994:J994"/>
    <mergeCell ref="B995:J995"/>
    <mergeCell ref="A998:A1000"/>
    <mergeCell ref="G1020:H1020"/>
    <mergeCell ref="A961:J961"/>
    <mergeCell ref="B962:J962"/>
    <mergeCell ref="B963:J963"/>
    <mergeCell ref="B964:J964"/>
    <mergeCell ref="B965:J965"/>
    <mergeCell ref="B966:J966"/>
    <mergeCell ref="B967:J967"/>
    <mergeCell ref="A948:A959"/>
    <mergeCell ref="L1007:M1007"/>
    <mergeCell ref="A1073:A1078"/>
    <mergeCell ref="C1073:C1078"/>
    <mergeCell ref="D1073:D1078"/>
    <mergeCell ref="E1073:E1078"/>
    <mergeCell ref="B1075:B1078"/>
    <mergeCell ref="G1078:H1078"/>
    <mergeCell ref="B1071:J1071"/>
    <mergeCell ref="B1025:J1025"/>
    <mergeCell ref="A1040:J1040"/>
    <mergeCell ref="B1041:J1041"/>
    <mergeCell ref="B1042:J1042"/>
    <mergeCell ref="B1043:J1043"/>
    <mergeCell ref="A1059:J1059"/>
    <mergeCell ref="B1060:J1060"/>
    <mergeCell ref="B1061:J1061"/>
    <mergeCell ref="B1070:J1070"/>
    <mergeCell ref="B1026:J1026"/>
    <mergeCell ref="B1027:J1027"/>
    <mergeCell ref="B1028:J1028"/>
    <mergeCell ref="G1007:J1007"/>
    <mergeCell ref="B1029:J1029"/>
    <mergeCell ref="B1030:J1030"/>
    <mergeCell ref="B1031:J1031"/>
    <mergeCell ref="B1024:J1024"/>
    <mergeCell ref="B1023:J1023"/>
    <mergeCell ref="B1082:J1082"/>
    <mergeCell ref="B1083:J1083"/>
    <mergeCell ref="B1084:J1084"/>
    <mergeCell ref="B1085:J1085"/>
    <mergeCell ref="A1035:A1038"/>
    <mergeCell ref="C1035:C1038"/>
    <mergeCell ref="D1035:D1038"/>
    <mergeCell ref="E1035:E1038"/>
    <mergeCell ref="B1037:B1038"/>
    <mergeCell ref="G1038:H1038"/>
    <mergeCell ref="A1080:J1080"/>
    <mergeCell ref="A1045:A1057"/>
    <mergeCell ref="C1045:C1057"/>
    <mergeCell ref="D1045:D1057"/>
    <mergeCell ref="E1045:E1057"/>
    <mergeCell ref="G1057:H1057"/>
    <mergeCell ref="B1081:J1081"/>
    <mergeCell ref="B1047:B1057"/>
    <mergeCell ref="B1062:J1062"/>
    <mergeCell ref="B1063:J1063"/>
    <mergeCell ref="B1064:J1064"/>
    <mergeCell ref="B1065:J1065"/>
    <mergeCell ref="B1066:J1066"/>
    <mergeCell ref="B1067:J1067"/>
    <mergeCell ref="B1068:J1068"/>
    <mergeCell ref="B1069:J1069"/>
    <mergeCell ref="A902:J902"/>
    <mergeCell ref="B903:J903"/>
    <mergeCell ref="B904:J904"/>
    <mergeCell ref="B905:J905"/>
    <mergeCell ref="B906:J906"/>
    <mergeCell ref="B907:J907"/>
    <mergeCell ref="A894:A900"/>
    <mergeCell ref="C894:C896"/>
    <mergeCell ref="D894:D896"/>
    <mergeCell ref="E894:E900"/>
    <mergeCell ref="C897:C900"/>
    <mergeCell ref="D897:D900"/>
    <mergeCell ref="D852:D854"/>
    <mergeCell ref="G854:H854"/>
    <mergeCell ref="A875:J875"/>
    <mergeCell ref="B876:J876"/>
    <mergeCell ref="A865:J865"/>
    <mergeCell ref="B866:J866"/>
    <mergeCell ref="B852:B854"/>
    <mergeCell ref="B858:J858"/>
    <mergeCell ref="B859:J859"/>
    <mergeCell ref="B860:J860"/>
    <mergeCell ref="A856:J856"/>
    <mergeCell ref="E868:E873"/>
    <mergeCell ref="B870:B873"/>
    <mergeCell ref="A888:J888"/>
    <mergeCell ref="B889:J889"/>
    <mergeCell ref="B890:J890"/>
    <mergeCell ref="B891:J891"/>
    <mergeCell ref="A842:J842"/>
    <mergeCell ref="A862:A863"/>
    <mergeCell ref="C862:C863"/>
    <mergeCell ref="D862:D863"/>
    <mergeCell ref="E862:E863"/>
    <mergeCell ref="G863:H863"/>
    <mergeCell ref="A847:E847"/>
    <mergeCell ref="G847:H847"/>
    <mergeCell ref="I847:J847"/>
    <mergeCell ref="A848:E848"/>
    <mergeCell ref="G848:J848"/>
    <mergeCell ref="B843:J843"/>
    <mergeCell ref="B845:J845"/>
    <mergeCell ref="A850:A854"/>
    <mergeCell ref="C850:C851"/>
    <mergeCell ref="D850:D851"/>
    <mergeCell ref="E850:E854"/>
    <mergeCell ref="C852:C854"/>
    <mergeCell ref="B844:J844"/>
    <mergeCell ref="A818:J818"/>
    <mergeCell ref="A807:J807"/>
    <mergeCell ref="B809:J809"/>
    <mergeCell ref="B810:J810"/>
    <mergeCell ref="B811:J811"/>
    <mergeCell ref="B812:J812"/>
    <mergeCell ref="B826:J826"/>
    <mergeCell ref="B827:J827"/>
    <mergeCell ref="A833:J833"/>
    <mergeCell ref="A821:A823"/>
    <mergeCell ref="C821:C823"/>
    <mergeCell ref="D821:D823"/>
    <mergeCell ref="E821:E823"/>
    <mergeCell ref="G823:H823"/>
    <mergeCell ref="B819:J819"/>
    <mergeCell ref="A825:J825"/>
    <mergeCell ref="A837:A840"/>
    <mergeCell ref="C837:C840"/>
    <mergeCell ref="D837:D840"/>
    <mergeCell ref="E837:E840"/>
    <mergeCell ref="B839:B840"/>
    <mergeCell ref="G840:H840"/>
    <mergeCell ref="B834:J834"/>
    <mergeCell ref="B835:J835"/>
    <mergeCell ref="A829:A831"/>
    <mergeCell ref="C829:C831"/>
    <mergeCell ref="D829:D831"/>
    <mergeCell ref="E829:E831"/>
    <mergeCell ref="G831:H831"/>
    <mergeCell ref="A799:A805"/>
    <mergeCell ref="C799:C805"/>
    <mergeCell ref="D799:D805"/>
    <mergeCell ref="E799:E805"/>
    <mergeCell ref="G805:H805"/>
    <mergeCell ref="A793:J793"/>
    <mergeCell ref="B794:J794"/>
    <mergeCell ref="B795:J795"/>
    <mergeCell ref="B796:J796"/>
    <mergeCell ref="B797:J797"/>
    <mergeCell ref="B801:B805"/>
    <mergeCell ref="A815:A816"/>
    <mergeCell ref="C815:C816"/>
    <mergeCell ref="D815:D816"/>
    <mergeCell ref="E815:E816"/>
    <mergeCell ref="G816:H816"/>
    <mergeCell ref="B808:J808"/>
    <mergeCell ref="B813:J813"/>
    <mergeCell ref="B784:J784"/>
    <mergeCell ref="B785:J785"/>
    <mergeCell ref="A777:A780"/>
    <mergeCell ref="C777:C780"/>
    <mergeCell ref="D777:D780"/>
    <mergeCell ref="E777:E780"/>
    <mergeCell ref="B779:B780"/>
    <mergeCell ref="G780:H780"/>
    <mergeCell ref="A782:J782"/>
    <mergeCell ref="A787:A791"/>
    <mergeCell ref="C787:C788"/>
    <mergeCell ref="D787:D788"/>
    <mergeCell ref="E787:E791"/>
    <mergeCell ref="B789:B791"/>
    <mergeCell ref="C789:C791"/>
    <mergeCell ref="D789:D791"/>
    <mergeCell ref="G791:H791"/>
    <mergeCell ref="L712:M712"/>
    <mergeCell ref="A695:A701"/>
    <mergeCell ref="C695:C697"/>
    <mergeCell ref="D695:D697"/>
    <mergeCell ref="E695:E701"/>
    <mergeCell ref="B698:B701"/>
    <mergeCell ref="C698:C701"/>
    <mergeCell ref="D698:D701"/>
    <mergeCell ref="G701:H701"/>
    <mergeCell ref="B708:J708"/>
    <mergeCell ref="E763:E768"/>
    <mergeCell ref="B765:B768"/>
    <mergeCell ref="C766:C768"/>
    <mergeCell ref="D766:D768"/>
    <mergeCell ref="G768:H768"/>
    <mergeCell ref="B773:J773"/>
    <mergeCell ref="B783:J783"/>
    <mergeCell ref="A736:A740"/>
    <mergeCell ref="C736:C740"/>
    <mergeCell ref="D736:D740"/>
    <mergeCell ref="E736:E740"/>
    <mergeCell ref="B738:B740"/>
    <mergeCell ref="G740:H740"/>
    <mergeCell ref="B750:B751"/>
    <mergeCell ref="C748:C752"/>
    <mergeCell ref="B744:J744"/>
    <mergeCell ref="B746:J746"/>
    <mergeCell ref="A754:J754"/>
    <mergeCell ref="B755:J755"/>
    <mergeCell ref="B756:J756"/>
    <mergeCell ref="B757:J757"/>
    <mergeCell ref="B758:J758"/>
    <mergeCell ref="B775:J775"/>
    <mergeCell ref="B705:J705"/>
    <mergeCell ref="B706:J706"/>
    <mergeCell ref="B707:J707"/>
    <mergeCell ref="B774:J774"/>
    <mergeCell ref="A760:E760"/>
    <mergeCell ref="G760:H760"/>
    <mergeCell ref="I760:J760"/>
    <mergeCell ref="A761:E761"/>
    <mergeCell ref="G761:J761"/>
    <mergeCell ref="A770:J770"/>
    <mergeCell ref="B771:J771"/>
    <mergeCell ref="B772:J772"/>
    <mergeCell ref="A763:A768"/>
    <mergeCell ref="C763:C765"/>
    <mergeCell ref="D763:D765"/>
    <mergeCell ref="D714:D716"/>
    <mergeCell ref="B743:J743"/>
    <mergeCell ref="A742:J742"/>
    <mergeCell ref="B709:J709"/>
    <mergeCell ref="A712:E712"/>
    <mergeCell ref="G712:J712"/>
    <mergeCell ref="G723:H723"/>
    <mergeCell ref="B745:J745"/>
    <mergeCell ref="A748:A752"/>
    <mergeCell ref="D748:D751"/>
    <mergeCell ref="E748:E752"/>
    <mergeCell ref="G752:H752"/>
    <mergeCell ref="B731:J731"/>
    <mergeCell ref="B732:J732"/>
    <mergeCell ref="B733:J733"/>
    <mergeCell ref="B734:J734"/>
    <mergeCell ref="G650:H650"/>
    <mergeCell ref="A637:A641"/>
    <mergeCell ref="C637:C641"/>
    <mergeCell ref="D637:D641"/>
    <mergeCell ref="E637:E641"/>
    <mergeCell ref="B639:B641"/>
    <mergeCell ref="G641:H641"/>
    <mergeCell ref="A652:J652"/>
    <mergeCell ref="B667:J667"/>
    <mergeCell ref="B653:J653"/>
    <mergeCell ref="B644:J644"/>
    <mergeCell ref="B645:J645"/>
    <mergeCell ref="B646:J646"/>
    <mergeCell ref="B647:J647"/>
    <mergeCell ref="B666:J666"/>
    <mergeCell ref="A649:A650"/>
    <mergeCell ref="C649:C650"/>
    <mergeCell ref="D649:D650"/>
    <mergeCell ref="E649:E650"/>
    <mergeCell ref="B665:J665"/>
    <mergeCell ref="D615:D618"/>
    <mergeCell ref="G618:H618"/>
    <mergeCell ref="B613:B618"/>
    <mergeCell ref="C611:C613"/>
    <mergeCell ref="D611:D613"/>
    <mergeCell ref="A620:J620"/>
    <mergeCell ref="B621:J621"/>
    <mergeCell ref="B622:J622"/>
    <mergeCell ref="B623:J623"/>
    <mergeCell ref="B624:J624"/>
    <mergeCell ref="B625:J625"/>
    <mergeCell ref="B626:J626"/>
    <mergeCell ref="B627:J627"/>
    <mergeCell ref="B604:J604"/>
    <mergeCell ref="B605:J605"/>
    <mergeCell ref="B606:J606"/>
    <mergeCell ref="A611:A618"/>
    <mergeCell ref="E611:E618"/>
    <mergeCell ref="C615:C618"/>
    <mergeCell ref="A603:J603"/>
    <mergeCell ref="D598:D601"/>
    <mergeCell ref="C598:C601"/>
    <mergeCell ref="A608:E608"/>
    <mergeCell ref="G608:H608"/>
    <mergeCell ref="I608:J608"/>
    <mergeCell ref="A609:E609"/>
    <mergeCell ref="G609:J609"/>
    <mergeCell ref="A593:J593"/>
    <mergeCell ref="A572:A578"/>
    <mergeCell ref="C572:C574"/>
    <mergeCell ref="D572:D574"/>
    <mergeCell ref="E572:E578"/>
    <mergeCell ref="B574:B578"/>
    <mergeCell ref="C575:C578"/>
    <mergeCell ref="D575:D578"/>
    <mergeCell ref="G578:H578"/>
    <mergeCell ref="A598:A601"/>
    <mergeCell ref="E598:E601"/>
    <mergeCell ref="B600:B601"/>
    <mergeCell ref="G601:H601"/>
    <mergeCell ref="B594:J594"/>
    <mergeCell ref="B595:J595"/>
    <mergeCell ref="B596:J596"/>
    <mergeCell ref="L550:M550"/>
    <mergeCell ref="A533:A539"/>
    <mergeCell ref="E533:E539"/>
    <mergeCell ref="B535:B539"/>
    <mergeCell ref="C538:C539"/>
    <mergeCell ref="D538:D539"/>
    <mergeCell ref="G539:H539"/>
    <mergeCell ref="B542:J542"/>
    <mergeCell ref="B543:J543"/>
    <mergeCell ref="A550:E550"/>
    <mergeCell ref="G550:J550"/>
    <mergeCell ref="A588:A591"/>
    <mergeCell ref="C588:C591"/>
    <mergeCell ref="D588:D591"/>
    <mergeCell ref="E588:E591"/>
    <mergeCell ref="B590:B591"/>
    <mergeCell ref="G591:H591"/>
    <mergeCell ref="D533:D537"/>
    <mergeCell ref="C533:C537"/>
    <mergeCell ref="A562:J562"/>
    <mergeCell ref="B563:J563"/>
    <mergeCell ref="B564:J564"/>
    <mergeCell ref="B565:J565"/>
    <mergeCell ref="B566:J566"/>
    <mergeCell ref="B567:J567"/>
    <mergeCell ref="B568:J568"/>
    <mergeCell ref="A552:A560"/>
    <mergeCell ref="E552:E560"/>
    <mergeCell ref="G560:H560"/>
    <mergeCell ref="D557:D559"/>
    <mergeCell ref="C557:C559"/>
    <mergeCell ref="D552:D556"/>
    <mergeCell ref="B547:J547"/>
    <mergeCell ref="A549:E549"/>
    <mergeCell ref="B444:J444"/>
    <mergeCell ref="D426:D427"/>
    <mergeCell ref="C481:C483"/>
    <mergeCell ref="C552:C556"/>
    <mergeCell ref="B554:B556"/>
    <mergeCell ref="B557:B559"/>
    <mergeCell ref="G549:H549"/>
    <mergeCell ref="I549:J549"/>
    <mergeCell ref="B531:J531"/>
    <mergeCell ref="A541:J541"/>
    <mergeCell ref="B544:J544"/>
    <mergeCell ref="B545:J545"/>
    <mergeCell ref="B546:J546"/>
    <mergeCell ref="B530:J530"/>
    <mergeCell ref="G505:H505"/>
    <mergeCell ref="D489:D496"/>
    <mergeCell ref="C489:C496"/>
    <mergeCell ref="B487:J487"/>
    <mergeCell ref="C497:C503"/>
    <mergeCell ref="D497:D503"/>
    <mergeCell ref="B526:B527"/>
    <mergeCell ref="D463:D465"/>
    <mergeCell ref="C463:C465"/>
    <mergeCell ref="B463:B465"/>
    <mergeCell ref="B472:J472"/>
    <mergeCell ref="B473:J473"/>
    <mergeCell ref="B474:J474"/>
    <mergeCell ref="B475:J475"/>
    <mergeCell ref="B476:J476"/>
    <mergeCell ref="A422:A439"/>
    <mergeCell ref="A529:J529"/>
    <mergeCell ref="G527:H527"/>
    <mergeCell ref="B523:J523"/>
    <mergeCell ref="A489:A505"/>
    <mergeCell ref="E489:E505"/>
    <mergeCell ref="C504:C505"/>
    <mergeCell ref="D504:D505"/>
    <mergeCell ref="D526:D527"/>
    <mergeCell ref="B511:J511"/>
    <mergeCell ref="B512:J512"/>
    <mergeCell ref="B513:J513"/>
    <mergeCell ref="B454:J454"/>
    <mergeCell ref="B455:J455"/>
    <mergeCell ref="A441:J441"/>
    <mergeCell ref="B442:J442"/>
    <mergeCell ref="B443:J443"/>
    <mergeCell ref="B471:J471"/>
    <mergeCell ref="D481:D483"/>
    <mergeCell ref="B449:J449"/>
    <mergeCell ref="B450:J450"/>
    <mergeCell ref="B509:J509"/>
    <mergeCell ref="B470:J470"/>
    <mergeCell ref="B466:B467"/>
    <mergeCell ref="E460:E467"/>
    <mergeCell ref="B456:J456"/>
    <mergeCell ref="B457:J457"/>
    <mergeCell ref="B458:J458"/>
    <mergeCell ref="B424:B430"/>
    <mergeCell ref="B445:J445"/>
    <mergeCell ref="B446:J446"/>
    <mergeCell ref="B447:J447"/>
    <mergeCell ref="B448:J448"/>
    <mergeCell ref="A407:E407"/>
    <mergeCell ref="G407:H407"/>
    <mergeCell ref="I407:J407"/>
    <mergeCell ref="B418:J418"/>
    <mergeCell ref="B419:J419"/>
    <mergeCell ref="B420:J420"/>
    <mergeCell ref="B417:J417"/>
    <mergeCell ref="A402:J402"/>
    <mergeCell ref="C428:C430"/>
    <mergeCell ref="D432:D434"/>
    <mergeCell ref="C432:C434"/>
    <mergeCell ref="B431:B437"/>
    <mergeCell ref="D423:D425"/>
    <mergeCell ref="C426:C427"/>
    <mergeCell ref="B438:B439"/>
    <mergeCell ref="C438:C439"/>
    <mergeCell ref="D438:D439"/>
    <mergeCell ref="D428:D430"/>
    <mergeCell ref="I335:J335"/>
    <mergeCell ref="H324:M324"/>
    <mergeCell ref="A460:A467"/>
    <mergeCell ref="C460:C462"/>
    <mergeCell ref="D460:D462"/>
    <mergeCell ref="L479:M479"/>
    <mergeCell ref="A481:A483"/>
    <mergeCell ref="E481:E483"/>
    <mergeCell ref="G483:H483"/>
    <mergeCell ref="D387:D389"/>
    <mergeCell ref="C387:C389"/>
    <mergeCell ref="E387:E390"/>
    <mergeCell ref="A387:A390"/>
    <mergeCell ref="E422:E439"/>
    <mergeCell ref="C423:C425"/>
    <mergeCell ref="C411:C413"/>
    <mergeCell ref="B411:B413"/>
    <mergeCell ref="D411:D413"/>
    <mergeCell ref="E410:E414"/>
    <mergeCell ref="A410:A414"/>
    <mergeCell ref="A408:E408"/>
    <mergeCell ref="G408:J408"/>
    <mergeCell ref="E397:E400"/>
    <mergeCell ref="D435:D437"/>
    <mergeCell ref="C435:C437"/>
    <mergeCell ref="B405:J405"/>
    <mergeCell ref="A416:J416"/>
    <mergeCell ref="G439:H439"/>
    <mergeCell ref="A469:J469"/>
    <mergeCell ref="B451:J451"/>
    <mergeCell ref="B452:J452"/>
    <mergeCell ref="B453:J453"/>
    <mergeCell ref="A256:B256"/>
    <mergeCell ref="A257:J257"/>
    <mergeCell ref="C466:C467"/>
    <mergeCell ref="D466:D467"/>
    <mergeCell ref="G467:H467"/>
    <mergeCell ref="A357:J357"/>
    <mergeCell ref="A365:A374"/>
    <mergeCell ref="B63:D63"/>
    <mergeCell ref="E63:G63"/>
    <mergeCell ref="B64:D64"/>
    <mergeCell ref="E64:G64"/>
    <mergeCell ref="B65:D65"/>
    <mergeCell ref="K252:M252"/>
    <mergeCell ref="K251:M251"/>
    <mergeCell ref="B76:M76"/>
    <mergeCell ref="B77:M77"/>
    <mergeCell ref="B78:M78"/>
    <mergeCell ref="I286:M286"/>
    <mergeCell ref="I287:M287"/>
    <mergeCell ref="A332:M332"/>
    <mergeCell ref="A333:M333"/>
    <mergeCell ref="D304:M304"/>
    <mergeCell ref="D305:M305"/>
    <mergeCell ref="E286:H286"/>
    <mergeCell ref="E287:H287"/>
    <mergeCell ref="B80:M80"/>
    <mergeCell ref="B81:J81"/>
    <mergeCell ref="K81:M81"/>
    <mergeCell ref="B248:J248"/>
    <mergeCell ref="K248:M248"/>
    <mergeCell ref="B249:J249"/>
    <mergeCell ref="G342:H342"/>
    <mergeCell ref="D58:G58"/>
    <mergeCell ref="I278:M278"/>
    <mergeCell ref="K246:M246"/>
    <mergeCell ref="B247:J247"/>
    <mergeCell ref="B84:J84"/>
    <mergeCell ref="A60:C60"/>
    <mergeCell ref="D60:G60"/>
    <mergeCell ref="H319:M319"/>
    <mergeCell ref="B272:D272"/>
    <mergeCell ref="E272:M272"/>
    <mergeCell ref="B52:C52"/>
    <mergeCell ref="E52:G52"/>
    <mergeCell ref="B53:C53"/>
    <mergeCell ref="E53:G53"/>
    <mergeCell ref="B54:C54"/>
    <mergeCell ref="E54:G54"/>
    <mergeCell ref="B55:C55"/>
    <mergeCell ref="E55:G55"/>
    <mergeCell ref="B56:C56"/>
    <mergeCell ref="E56:G56"/>
    <mergeCell ref="K247:M247"/>
    <mergeCell ref="K249:M249"/>
    <mergeCell ref="B250:J250"/>
    <mergeCell ref="K250:M250"/>
    <mergeCell ref="B253:J253"/>
    <mergeCell ref="K253:M253"/>
    <mergeCell ref="I283:M283"/>
    <mergeCell ref="B280:D283"/>
    <mergeCell ref="A280:A283"/>
    <mergeCell ref="I285:M285"/>
    <mergeCell ref="B254:J254"/>
    <mergeCell ref="K254:M254"/>
    <mergeCell ref="K82:M82"/>
    <mergeCell ref="B83:J83"/>
    <mergeCell ref="A258:J258"/>
    <mergeCell ref="A259:J259"/>
    <mergeCell ref="B263:M263"/>
    <mergeCell ref="A40:M40"/>
    <mergeCell ref="A41:M41"/>
    <mergeCell ref="A42:M42"/>
    <mergeCell ref="A43:M43"/>
    <mergeCell ref="D371:D374"/>
    <mergeCell ref="B359:J359"/>
    <mergeCell ref="B360:J360"/>
    <mergeCell ref="B315:M315"/>
    <mergeCell ref="B316:M316"/>
    <mergeCell ref="D349:D351"/>
    <mergeCell ref="C349:C351"/>
    <mergeCell ref="D368:D370"/>
    <mergeCell ref="C368:C370"/>
    <mergeCell ref="A334:M334"/>
    <mergeCell ref="I336:J336"/>
    <mergeCell ref="A335:E335"/>
    <mergeCell ref="A336:E336"/>
    <mergeCell ref="B46:C46"/>
    <mergeCell ref="E46:G46"/>
    <mergeCell ref="B47:C47"/>
    <mergeCell ref="E47:G47"/>
    <mergeCell ref="B48:C48"/>
    <mergeCell ref="E275:M275"/>
    <mergeCell ref="E65:G65"/>
    <mergeCell ref="B57:C57"/>
    <mergeCell ref="E57:G57"/>
    <mergeCell ref="A58:C58"/>
    <mergeCell ref="E339:E342"/>
    <mergeCell ref="G414:H414"/>
    <mergeCell ref="I279:M279"/>
    <mergeCell ref="A59:C59"/>
    <mergeCell ref="D59:G59"/>
    <mergeCell ref="B277:D279"/>
    <mergeCell ref="A277:A279"/>
    <mergeCell ref="B271:D271"/>
    <mergeCell ref="E271:M271"/>
    <mergeCell ref="E48:G48"/>
    <mergeCell ref="B49:C49"/>
    <mergeCell ref="E49:G49"/>
    <mergeCell ref="B50:C50"/>
    <mergeCell ref="E276:M276"/>
    <mergeCell ref="E280:H280"/>
    <mergeCell ref="A44:G44"/>
    <mergeCell ref="B275:D275"/>
    <mergeCell ref="B276:D276"/>
    <mergeCell ref="E278:H278"/>
    <mergeCell ref="E279:H279"/>
    <mergeCell ref="E277:H277"/>
    <mergeCell ref="I277:M277"/>
    <mergeCell ref="I44:J44"/>
    <mergeCell ref="E50:G50"/>
    <mergeCell ref="B51:C51"/>
    <mergeCell ref="E51:G51"/>
    <mergeCell ref="B273:D273"/>
    <mergeCell ref="E273:M273"/>
    <mergeCell ref="B274:D274"/>
    <mergeCell ref="E274:M274"/>
    <mergeCell ref="A260:M260"/>
    <mergeCell ref="B82:J82"/>
    <mergeCell ref="A284:A290"/>
    <mergeCell ref="B347:J347"/>
    <mergeCell ref="K83:M83"/>
    <mergeCell ref="K84:M84"/>
    <mergeCell ref="B246:J246"/>
    <mergeCell ref="B352:B355"/>
    <mergeCell ref="L911:M911"/>
    <mergeCell ref="L848:M848"/>
    <mergeCell ref="L761:M761"/>
    <mergeCell ref="L609:M609"/>
    <mergeCell ref="L408:M408"/>
    <mergeCell ref="L337:M337"/>
    <mergeCell ref="A344:J344"/>
    <mergeCell ref="B345:J345"/>
    <mergeCell ref="B346:J346"/>
    <mergeCell ref="I281:M281"/>
    <mergeCell ref="I282:M282"/>
    <mergeCell ref="E283:H283"/>
    <mergeCell ref="D339:D342"/>
    <mergeCell ref="B389:B390"/>
    <mergeCell ref="A330:M330"/>
    <mergeCell ref="A331:M331"/>
    <mergeCell ref="B341:B342"/>
    <mergeCell ref="C339:C342"/>
    <mergeCell ref="B318:M318"/>
    <mergeCell ref="C319:G319"/>
    <mergeCell ref="C320:G320"/>
    <mergeCell ref="H320:M320"/>
    <mergeCell ref="C323:G323"/>
    <mergeCell ref="H323:M323"/>
    <mergeCell ref="C321:G321"/>
    <mergeCell ref="C322:G322"/>
  </mergeCells>
  <pageMargins left="0.25" right="0.25" top="0.75" bottom="0.75" header="0.3" footer="0.3"/>
  <pageSetup fitToHeight="0" orientation="landscape" r:id="rId1"/>
  <headerFooter>
    <oddHeader>&amp;C&amp;"Bahij Zar,Regular"&amp;8فارمت تائید شده جلسه مورخ 1401/07/16 شماره (18) بورد تضمین کیفیت و اعتباردهی و منظور شده حکم شماره 2330/2848 مورخ 1444/03/23 مقام وزارت تحصیلات عالی</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جلد گزارش بازنگری</vt:lpstr>
      <vt:lpstr>گزارش بازنگری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2023-11-01T10:17:28Z</cp:lastPrinted>
  <dcterms:created xsi:type="dcterms:W3CDTF">2020-11-16T06:19:49Z</dcterms:created>
  <dcterms:modified xsi:type="dcterms:W3CDTF">2024-10-07T07:55:29Z</dcterms:modified>
</cp:coreProperties>
</file>